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elec\CCaMC\"/>
    </mc:Choice>
  </mc:AlternateContent>
  <xr:revisionPtr revIDLastSave="0" documentId="8_{6FA22115-ED2C-4BF9-89EA-66905DA2C5AA}" xr6:coauthVersionLast="47" xr6:coauthVersionMax="47" xr10:uidLastSave="{00000000-0000-0000-0000-000000000000}"/>
  <bookViews>
    <workbookView xWindow="-120" yWindow="-120" windowWidth="29040" windowHeight="17640" tabRatio="823" xr2:uid="{9DA7FCEA-5A1C-4F4D-B571-DEE990F477EE}"/>
  </bookViews>
  <sheets>
    <sheet name="About" sheetId="2" r:id="rId1"/>
    <sheet name="KRW" sheetId="9" r:id="rId2"/>
    <sheet name="Calculation" sheetId="30" r:id="rId3"/>
    <sheet name="US Values &gt;" sheetId="31" r:id="rId4"/>
    <sheet name="CCaMC-AFOaMCpUC-pre-ret US" sheetId="32" r:id="rId5"/>
    <sheet name="CCaMC-AFOaMCpUC-pre-nonret US" sheetId="33" r:id="rId6"/>
    <sheet name="CCaMC-AFOaMCpUC-new US" sheetId="34" r:id="rId7"/>
    <sheet name="CCaMC-VOaMCpUC-pre-ret US" sheetId="35" r:id="rId8"/>
    <sheet name="CCaMC-VOaMCpUC-pre-nonret US" sheetId="36" r:id="rId9"/>
    <sheet name="CCaMC-VOaMCpUC-new US" sheetId="37" r:id="rId10"/>
    <sheet name="CCaMC-BCCpUC US" sheetId="38" r:id="rId11"/>
    <sheet name="CCaMC-BSCpUC US" sheetId="39" r:id="rId12"/>
    <sheet name="CCaMC-BCCpUC" sheetId="18" r:id="rId13"/>
    <sheet name="CCaMC-AFOaMCpUC-pre-ret" sheetId="7" r:id="rId14"/>
    <sheet name="CCaMC-AFOaMCpUC-pre-nonret" sheetId="26" r:id="rId15"/>
    <sheet name="CCaMC-AFOaMCpUC-new" sheetId="27" r:id="rId16"/>
    <sheet name="CCaMC-VOaMCpUC-pre-ret" sheetId="8" r:id="rId17"/>
    <sheet name="CCaMC-VOaMCpUC-pre-nonret" sheetId="28" r:id="rId18"/>
    <sheet name="CCaMC-VOaMCpUC-new" sheetId="29" r:id="rId19"/>
    <sheet name="CCaMC-BSCpUC" sheetId="19" r:id="rId20"/>
  </sheets>
  <definedNames>
    <definedName name="cpi_2019_to_2012">About!$A$90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9" l="1"/>
  <c r="E2" i="29" s="1"/>
  <c r="F2" i="29" s="1"/>
  <c r="G2" i="29" s="1"/>
  <c r="H2" i="29" s="1"/>
  <c r="I2" i="29" s="1"/>
  <c r="J2" i="29" s="1"/>
  <c r="K2" i="29" s="1"/>
  <c r="L2" i="29" s="1"/>
  <c r="M2" i="29" s="1"/>
  <c r="N2" i="29" s="1"/>
  <c r="O2" i="29" s="1"/>
  <c r="P2" i="29" s="1"/>
  <c r="Q2" i="29" s="1"/>
  <c r="R2" i="29" s="1"/>
  <c r="S2" i="29" s="1"/>
  <c r="T2" i="29" s="1"/>
  <c r="U2" i="29" s="1"/>
  <c r="V2" i="29" s="1"/>
  <c r="W2" i="29" s="1"/>
  <c r="X2" i="29" s="1"/>
  <c r="Y2" i="29" s="1"/>
  <c r="Z2" i="29" s="1"/>
  <c r="AA2" i="29" s="1"/>
  <c r="AB2" i="29" s="1"/>
  <c r="AC2" i="29" s="1"/>
  <c r="AD2" i="29" s="1"/>
  <c r="AE2" i="29" s="1"/>
  <c r="AF2" i="29" s="1"/>
  <c r="AG2" i="29" s="1"/>
  <c r="D3" i="29"/>
  <c r="E3" i="29"/>
  <c r="F3" i="29" s="1"/>
  <c r="G3" i="29" s="1"/>
  <c r="H3" i="29" s="1"/>
  <c r="I3" i="29" s="1"/>
  <c r="J3" i="29" s="1"/>
  <c r="K3" i="29" s="1"/>
  <c r="L3" i="29" s="1"/>
  <c r="M3" i="29" s="1"/>
  <c r="N3" i="29" s="1"/>
  <c r="O3" i="29" s="1"/>
  <c r="P3" i="29" s="1"/>
  <c r="Q3" i="29" s="1"/>
  <c r="R3" i="29" s="1"/>
  <c r="S3" i="29" s="1"/>
  <c r="T3" i="29" s="1"/>
  <c r="U3" i="29" s="1"/>
  <c r="V3" i="29" s="1"/>
  <c r="W3" i="29" s="1"/>
  <c r="X3" i="29" s="1"/>
  <c r="Y3" i="29" s="1"/>
  <c r="Z3" i="29" s="1"/>
  <c r="AA3" i="29" s="1"/>
  <c r="AB3" i="29" s="1"/>
  <c r="AC3" i="29" s="1"/>
  <c r="AD3" i="29" s="1"/>
  <c r="AE3" i="29" s="1"/>
  <c r="AF3" i="29" s="1"/>
  <c r="AG3" i="29" s="1"/>
  <c r="D4" i="29"/>
  <c r="E4" i="29" s="1"/>
  <c r="F4" i="29" s="1"/>
  <c r="G4" i="29" s="1"/>
  <c r="H4" i="29" s="1"/>
  <c r="I4" i="29" s="1"/>
  <c r="J4" i="29" s="1"/>
  <c r="K4" i="29" s="1"/>
  <c r="L4" i="29" s="1"/>
  <c r="M4" i="29" s="1"/>
  <c r="N4" i="29" s="1"/>
  <c r="O4" i="29" s="1"/>
  <c r="P4" i="29" s="1"/>
  <c r="Q4" i="29" s="1"/>
  <c r="R4" i="29" s="1"/>
  <c r="S4" i="29" s="1"/>
  <c r="T4" i="29" s="1"/>
  <c r="U4" i="29" s="1"/>
  <c r="V4" i="29" s="1"/>
  <c r="W4" i="29" s="1"/>
  <c r="X4" i="29" s="1"/>
  <c r="Y4" i="29" s="1"/>
  <c r="Z4" i="29" s="1"/>
  <c r="AA4" i="29" s="1"/>
  <c r="AB4" i="29" s="1"/>
  <c r="AC4" i="29" s="1"/>
  <c r="AD4" i="29" s="1"/>
  <c r="AE4" i="29" s="1"/>
  <c r="AF4" i="29" s="1"/>
  <c r="AG4" i="29" s="1"/>
  <c r="D5" i="29"/>
  <c r="E5" i="29" s="1"/>
  <c r="F5" i="29" s="1"/>
  <c r="G5" i="29" s="1"/>
  <c r="H5" i="29" s="1"/>
  <c r="I5" i="29" s="1"/>
  <c r="J5" i="29" s="1"/>
  <c r="K5" i="29" s="1"/>
  <c r="L5" i="29" s="1"/>
  <c r="M5" i="29" s="1"/>
  <c r="N5" i="29" s="1"/>
  <c r="O5" i="29" s="1"/>
  <c r="P5" i="29" s="1"/>
  <c r="Q5" i="29" s="1"/>
  <c r="R5" i="29" s="1"/>
  <c r="S5" i="29" s="1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D6" i="29"/>
  <c r="E6" i="29" s="1"/>
  <c r="F6" i="29" s="1"/>
  <c r="G6" i="29" s="1"/>
  <c r="H6" i="29" s="1"/>
  <c r="I6" i="29" s="1"/>
  <c r="J6" i="29" s="1"/>
  <c r="K6" i="29" s="1"/>
  <c r="L6" i="29" s="1"/>
  <c r="M6" i="29" s="1"/>
  <c r="N6" i="29" s="1"/>
  <c r="O6" i="29" s="1"/>
  <c r="P6" i="29" s="1"/>
  <c r="Q6" i="29" s="1"/>
  <c r="R6" i="29" s="1"/>
  <c r="S6" i="29" s="1"/>
  <c r="T6" i="29" s="1"/>
  <c r="U6" i="29" s="1"/>
  <c r="V6" i="29" s="1"/>
  <c r="W6" i="29" s="1"/>
  <c r="X6" i="29" s="1"/>
  <c r="Y6" i="29" s="1"/>
  <c r="Z6" i="29" s="1"/>
  <c r="AA6" i="29" s="1"/>
  <c r="AB6" i="29" s="1"/>
  <c r="AC6" i="29" s="1"/>
  <c r="AD6" i="29" s="1"/>
  <c r="AE6" i="29" s="1"/>
  <c r="AF6" i="29" s="1"/>
  <c r="AG6" i="29" s="1"/>
  <c r="D7" i="29"/>
  <c r="E7" i="29"/>
  <c r="F7" i="29" s="1"/>
  <c r="G7" i="29" s="1"/>
  <c r="H7" i="29" s="1"/>
  <c r="I7" i="29" s="1"/>
  <c r="J7" i="29" s="1"/>
  <c r="K7" i="29" s="1"/>
  <c r="L7" i="29" s="1"/>
  <c r="M7" i="29" s="1"/>
  <c r="N7" i="29" s="1"/>
  <c r="O7" i="29" s="1"/>
  <c r="P7" i="29" s="1"/>
  <c r="Q7" i="29" s="1"/>
  <c r="R7" i="29" s="1"/>
  <c r="S7" i="29" s="1"/>
  <c r="T7" i="29" s="1"/>
  <c r="U7" i="29" s="1"/>
  <c r="V7" i="29" s="1"/>
  <c r="W7" i="29" s="1"/>
  <c r="X7" i="29" s="1"/>
  <c r="Y7" i="29" s="1"/>
  <c r="Z7" i="29" s="1"/>
  <c r="AA7" i="29" s="1"/>
  <c r="AB7" i="29" s="1"/>
  <c r="AC7" i="29" s="1"/>
  <c r="AD7" i="29" s="1"/>
  <c r="AE7" i="29" s="1"/>
  <c r="AF7" i="29" s="1"/>
  <c r="AG7" i="29" s="1"/>
  <c r="D8" i="29"/>
  <c r="E8" i="29" s="1"/>
  <c r="F8" i="29" s="1"/>
  <c r="G8" i="29" s="1"/>
  <c r="H8" i="29" s="1"/>
  <c r="I8" i="29" s="1"/>
  <c r="J8" i="29" s="1"/>
  <c r="K8" i="29" s="1"/>
  <c r="L8" i="29" s="1"/>
  <c r="M8" i="29" s="1"/>
  <c r="N8" i="29" s="1"/>
  <c r="O8" i="29" s="1"/>
  <c r="P8" i="29" s="1"/>
  <c r="Q8" i="29" s="1"/>
  <c r="R8" i="29" s="1"/>
  <c r="S8" i="29" s="1"/>
  <c r="T8" i="29" s="1"/>
  <c r="U8" i="29" s="1"/>
  <c r="V8" i="29" s="1"/>
  <c r="W8" i="29" s="1"/>
  <c r="X8" i="29" s="1"/>
  <c r="Y8" i="29" s="1"/>
  <c r="Z8" i="29" s="1"/>
  <c r="AA8" i="29" s="1"/>
  <c r="AB8" i="29" s="1"/>
  <c r="AC8" i="29" s="1"/>
  <c r="AD8" i="29" s="1"/>
  <c r="AE8" i="29" s="1"/>
  <c r="AF8" i="29" s="1"/>
  <c r="AG8" i="29" s="1"/>
  <c r="D9" i="29"/>
  <c r="E9" i="29"/>
  <c r="F9" i="29" s="1"/>
  <c r="G9" i="29" s="1"/>
  <c r="H9" i="29" s="1"/>
  <c r="I9" i="29" s="1"/>
  <c r="J9" i="29" s="1"/>
  <c r="K9" i="29" s="1"/>
  <c r="L9" i="29" s="1"/>
  <c r="M9" i="29" s="1"/>
  <c r="N9" i="29" s="1"/>
  <c r="O9" i="29" s="1"/>
  <c r="P9" i="29" s="1"/>
  <c r="Q9" i="29" s="1"/>
  <c r="R9" i="29" s="1"/>
  <c r="S9" i="29" s="1"/>
  <c r="T9" i="29" s="1"/>
  <c r="U9" i="29" s="1"/>
  <c r="V9" i="29" s="1"/>
  <c r="W9" i="29" s="1"/>
  <c r="X9" i="29" s="1"/>
  <c r="Y9" i="29" s="1"/>
  <c r="Z9" i="29" s="1"/>
  <c r="AA9" i="29" s="1"/>
  <c r="AB9" i="29" s="1"/>
  <c r="AC9" i="29" s="1"/>
  <c r="AD9" i="29" s="1"/>
  <c r="AE9" i="29" s="1"/>
  <c r="AF9" i="29" s="1"/>
  <c r="AG9" i="29" s="1"/>
  <c r="D10" i="29"/>
  <c r="E10" i="29" s="1"/>
  <c r="F10" i="29" s="1"/>
  <c r="G10" i="29" s="1"/>
  <c r="H10" i="29" s="1"/>
  <c r="I10" i="29" s="1"/>
  <c r="J10" i="29" s="1"/>
  <c r="K10" i="29" s="1"/>
  <c r="L10" i="29" s="1"/>
  <c r="M10" i="29" s="1"/>
  <c r="N10" i="29" s="1"/>
  <c r="O10" i="29" s="1"/>
  <c r="P10" i="29" s="1"/>
  <c r="Q10" i="29" s="1"/>
  <c r="R10" i="29" s="1"/>
  <c r="S10" i="29" s="1"/>
  <c r="T10" i="29" s="1"/>
  <c r="U10" i="29" s="1"/>
  <c r="V10" i="29" s="1"/>
  <c r="W10" i="29" s="1"/>
  <c r="X10" i="29" s="1"/>
  <c r="Y10" i="29" s="1"/>
  <c r="Z10" i="29" s="1"/>
  <c r="AA10" i="29" s="1"/>
  <c r="AB10" i="29" s="1"/>
  <c r="AC10" i="29" s="1"/>
  <c r="AD10" i="29" s="1"/>
  <c r="AE10" i="29" s="1"/>
  <c r="AF10" i="29" s="1"/>
  <c r="AG10" i="29" s="1"/>
  <c r="D11" i="29"/>
  <c r="E11" i="29"/>
  <c r="F11" i="29" s="1"/>
  <c r="G11" i="29" s="1"/>
  <c r="H11" i="29" s="1"/>
  <c r="I11" i="29" s="1"/>
  <c r="J11" i="29" s="1"/>
  <c r="K11" i="29" s="1"/>
  <c r="L11" i="29" s="1"/>
  <c r="M11" i="29" s="1"/>
  <c r="N11" i="29" s="1"/>
  <c r="O11" i="29" s="1"/>
  <c r="P11" i="29" s="1"/>
  <c r="Q11" i="29" s="1"/>
  <c r="R11" i="29" s="1"/>
  <c r="S11" i="29" s="1"/>
  <c r="T11" i="29" s="1"/>
  <c r="U11" i="29" s="1"/>
  <c r="V11" i="29" s="1"/>
  <c r="W11" i="29" s="1"/>
  <c r="X11" i="29" s="1"/>
  <c r="Y11" i="29" s="1"/>
  <c r="Z11" i="29" s="1"/>
  <c r="AA11" i="29" s="1"/>
  <c r="AB11" i="29" s="1"/>
  <c r="AC11" i="29" s="1"/>
  <c r="AD11" i="29" s="1"/>
  <c r="AE11" i="29" s="1"/>
  <c r="AF11" i="29" s="1"/>
  <c r="AG11" i="29" s="1"/>
  <c r="D12" i="29"/>
  <c r="E12" i="29" s="1"/>
  <c r="F12" i="29" s="1"/>
  <c r="G12" i="29" s="1"/>
  <c r="H12" i="29" s="1"/>
  <c r="I12" i="29" s="1"/>
  <c r="J12" i="29" s="1"/>
  <c r="K12" i="29" s="1"/>
  <c r="L12" i="29" s="1"/>
  <c r="M12" i="29" s="1"/>
  <c r="N12" i="29" s="1"/>
  <c r="O12" i="29" s="1"/>
  <c r="P12" i="29" s="1"/>
  <c r="Q12" i="29" s="1"/>
  <c r="R12" i="29" s="1"/>
  <c r="S12" i="29" s="1"/>
  <c r="T12" i="29" s="1"/>
  <c r="U12" i="29" s="1"/>
  <c r="V12" i="29" s="1"/>
  <c r="W12" i="29" s="1"/>
  <c r="X12" i="29" s="1"/>
  <c r="Y12" i="29" s="1"/>
  <c r="Z12" i="29" s="1"/>
  <c r="AA12" i="29" s="1"/>
  <c r="AB12" i="29" s="1"/>
  <c r="AC12" i="29" s="1"/>
  <c r="AD12" i="29" s="1"/>
  <c r="AE12" i="29" s="1"/>
  <c r="AF12" i="29" s="1"/>
  <c r="AG12" i="29" s="1"/>
  <c r="D13" i="29"/>
  <c r="E13" i="29"/>
  <c r="F13" i="29" s="1"/>
  <c r="G13" i="29" s="1"/>
  <c r="H13" i="29" s="1"/>
  <c r="I13" i="29" s="1"/>
  <c r="J13" i="29" s="1"/>
  <c r="K13" i="29" s="1"/>
  <c r="L13" i="29" s="1"/>
  <c r="M13" i="29" s="1"/>
  <c r="N13" i="29" s="1"/>
  <c r="O13" i="29" s="1"/>
  <c r="P13" i="29" s="1"/>
  <c r="Q13" i="29" s="1"/>
  <c r="R13" i="29" s="1"/>
  <c r="S13" i="29" s="1"/>
  <c r="T13" i="29" s="1"/>
  <c r="U13" i="29" s="1"/>
  <c r="V13" i="29" s="1"/>
  <c r="W13" i="29" s="1"/>
  <c r="X13" i="29" s="1"/>
  <c r="Y13" i="29" s="1"/>
  <c r="Z13" i="29" s="1"/>
  <c r="AA13" i="29" s="1"/>
  <c r="AB13" i="29" s="1"/>
  <c r="AC13" i="29" s="1"/>
  <c r="AD13" i="29" s="1"/>
  <c r="AE13" i="29" s="1"/>
  <c r="AF13" i="29" s="1"/>
  <c r="AG13" i="29" s="1"/>
  <c r="D14" i="29"/>
  <c r="E14" i="29" s="1"/>
  <c r="F14" i="29" s="1"/>
  <c r="G14" i="29" s="1"/>
  <c r="H14" i="29" s="1"/>
  <c r="I14" i="29" s="1"/>
  <c r="J14" i="29" s="1"/>
  <c r="K14" i="29" s="1"/>
  <c r="L14" i="29" s="1"/>
  <c r="M14" i="29" s="1"/>
  <c r="N14" i="29" s="1"/>
  <c r="O14" i="29" s="1"/>
  <c r="P14" i="29" s="1"/>
  <c r="Q14" i="29" s="1"/>
  <c r="R14" i="29" s="1"/>
  <c r="S14" i="29" s="1"/>
  <c r="T14" i="29" s="1"/>
  <c r="U14" i="29" s="1"/>
  <c r="V14" i="29" s="1"/>
  <c r="W14" i="29" s="1"/>
  <c r="X14" i="29" s="1"/>
  <c r="Y14" i="29" s="1"/>
  <c r="Z14" i="29" s="1"/>
  <c r="AA14" i="29" s="1"/>
  <c r="AB14" i="29" s="1"/>
  <c r="AC14" i="29" s="1"/>
  <c r="AD14" i="29" s="1"/>
  <c r="AE14" i="29" s="1"/>
  <c r="AF14" i="29" s="1"/>
  <c r="AG14" i="29" s="1"/>
  <c r="D15" i="29"/>
  <c r="E15" i="29"/>
  <c r="F15" i="29" s="1"/>
  <c r="G15" i="29" s="1"/>
  <c r="H15" i="29" s="1"/>
  <c r="I15" i="29" s="1"/>
  <c r="J15" i="29" s="1"/>
  <c r="K15" i="29" s="1"/>
  <c r="L15" i="29" s="1"/>
  <c r="M15" i="29" s="1"/>
  <c r="N15" i="29" s="1"/>
  <c r="O15" i="29" s="1"/>
  <c r="P15" i="29" s="1"/>
  <c r="Q15" i="29" s="1"/>
  <c r="R15" i="29" s="1"/>
  <c r="S15" i="29" s="1"/>
  <c r="T15" i="29" s="1"/>
  <c r="U15" i="29" s="1"/>
  <c r="V15" i="29" s="1"/>
  <c r="W15" i="29" s="1"/>
  <c r="X15" i="29" s="1"/>
  <c r="Y15" i="29" s="1"/>
  <c r="Z15" i="29" s="1"/>
  <c r="AA15" i="29" s="1"/>
  <c r="AB15" i="29" s="1"/>
  <c r="AC15" i="29" s="1"/>
  <c r="AD15" i="29" s="1"/>
  <c r="AE15" i="29" s="1"/>
  <c r="AF15" i="29" s="1"/>
  <c r="AG15" i="29" s="1"/>
  <c r="D16" i="29"/>
  <c r="E16" i="29"/>
  <c r="F16" i="29" s="1"/>
  <c r="G16" i="29" s="1"/>
  <c r="H16" i="29" s="1"/>
  <c r="I16" i="29" s="1"/>
  <c r="J16" i="29" s="1"/>
  <c r="K16" i="29" s="1"/>
  <c r="L16" i="29" s="1"/>
  <c r="M16" i="29" s="1"/>
  <c r="N16" i="29" s="1"/>
  <c r="O16" i="29" s="1"/>
  <c r="P16" i="29" s="1"/>
  <c r="Q16" i="29" s="1"/>
  <c r="R16" i="29" s="1"/>
  <c r="S16" i="29" s="1"/>
  <c r="T16" i="29" s="1"/>
  <c r="U16" i="29" s="1"/>
  <c r="V16" i="29" s="1"/>
  <c r="W16" i="29" s="1"/>
  <c r="X16" i="29" s="1"/>
  <c r="Y16" i="29" s="1"/>
  <c r="Z16" i="29" s="1"/>
  <c r="AA16" i="29" s="1"/>
  <c r="AB16" i="29" s="1"/>
  <c r="AC16" i="29" s="1"/>
  <c r="AD16" i="29" s="1"/>
  <c r="AE16" i="29" s="1"/>
  <c r="AF16" i="29" s="1"/>
  <c r="AG16" i="29" s="1"/>
  <c r="D17" i="29"/>
  <c r="E17" i="29"/>
  <c r="F17" i="29" s="1"/>
  <c r="G17" i="29" s="1"/>
  <c r="H17" i="29" s="1"/>
  <c r="I17" i="29" s="1"/>
  <c r="J17" i="29" s="1"/>
  <c r="K17" i="29" s="1"/>
  <c r="L17" i="29" s="1"/>
  <c r="M17" i="29" s="1"/>
  <c r="N17" i="29" s="1"/>
  <c r="O17" i="29" s="1"/>
  <c r="P17" i="29" s="1"/>
  <c r="Q17" i="29" s="1"/>
  <c r="R17" i="29" s="1"/>
  <c r="S17" i="29" s="1"/>
  <c r="T17" i="29" s="1"/>
  <c r="U17" i="29" s="1"/>
  <c r="V17" i="29" s="1"/>
  <c r="W17" i="29" s="1"/>
  <c r="X17" i="29" s="1"/>
  <c r="Y17" i="29" s="1"/>
  <c r="Z17" i="29" s="1"/>
  <c r="AA17" i="29" s="1"/>
  <c r="AB17" i="29" s="1"/>
  <c r="AC17" i="29" s="1"/>
  <c r="AD17" i="29" s="1"/>
  <c r="AE17" i="29" s="1"/>
  <c r="AF17" i="29" s="1"/>
  <c r="AG17" i="29" s="1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2" i="29"/>
  <c r="B9" i="29"/>
  <c r="B10" i="29"/>
  <c r="B11" i="29"/>
  <c r="B12" i="29"/>
  <c r="B13" i="29"/>
  <c r="B14" i="29"/>
  <c r="B15" i="29"/>
  <c r="B16" i="29"/>
  <c r="B17" i="29"/>
  <c r="B8" i="29"/>
  <c r="B5" i="29"/>
  <c r="C2" i="8"/>
  <c r="C2" i="28"/>
  <c r="B14" i="28"/>
  <c r="B15" i="28"/>
  <c r="B16" i="28"/>
  <c r="B17" i="28"/>
  <c r="B14" i="8"/>
  <c r="B15" i="8"/>
  <c r="B16" i="8"/>
  <c r="B17" i="8"/>
  <c r="B12" i="28"/>
  <c r="B13" i="28"/>
  <c r="B12" i="8"/>
  <c r="B13" i="8"/>
  <c r="B9" i="28"/>
  <c r="B10" i="28"/>
  <c r="B11" i="28"/>
  <c r="B9" i="8"/>
  <c r="B10" i="8"/>
  <c r="B11" i="8"/>
  <c r="B8" i="28"/>
  <c r="B8" i="8"/>
  <c r="B5" i="28"/>
  <c r="B5" i="8"/>
  <c r="D2" i="27"/>
  <c r="E2" i="27"/>
  <c r="F2" i="27" s="1"/>
  <c r="G2" i="27" s="1"/>
  <c r="H2" i="27" s="1"/>
  <c r="I2" i="27" s="1"/>
  <c r="J2" i="27" s="1"/>
  <c r="K2" i="27" s="1"/>
  <c r="L2" i="27" s="1"/>
  <c r="M2" i="27" s="1"/>
  <c r="N2" i="27" s="1"/>
  <c r="O2" i="27" s="1"/>
  <c r="P2" i="27" s="1"/>
  <c r="Q2" i="27" s="1"/>
  <c r="R2" i="27" s="1"/>
  <c r="S2" i="27" s="1"/>
  <c r="T2" i="27" s="1"/>
  <c r="U2" i="27" s="1"/>
  <c r="V2" i="27" s="1"/>
  <c r="W2" i="27" s="1"/>
  <c r="X2" i="27" s="1"/>
  <c r="Y2" i="27" s="1"/>
  <c r="Z2" i="27" s="1"/>
  <c r="AA2" i="27" s="1"/>
  <c r="AB2" i="27" s="1"/>
  <c r="AC2" i="27" s="1"/>
  <c r="AD2" i="27" s="1"/>
  <c r="AE2" i="27" s="1"/>
  <c r="AF2" i="27" s="1"/>
  <c r="AG2" i="27" s="1"/>
  <c r="D3" i="27"/>
  <c r="E3" i="27"/>
  <c r="F3" i="27"/>
  <c r="G3" i="27"/>
  <c r="H3" i="27" s="1"/>
  <c r="I3" i="27" s="1"/>
  <c r="J3" i="27" s="1"/>
  <c r="K3" i="27" s="1"/>
  <c r="L3" i="27" s="1"/>
  <c r="M3" i="27" s="1"/>
  <c r="N3" i="27" s="1"/>
  <c r="O3" i="27"/>
  <c r="P3" i="27" s="1"/>
  <c r="Q3" i="27" s="1"/>
  <c r="R3" i="27" s="1"/>
  <c r="S3" i="27" s="1"/>
  <c r="T3" i="27" s="1"/>
  <c r="U3" i="27" s="1"/>
  <c r="V3" i="27" s="1"/>
  <c r="W3" i="27" s="1"/>
  <c r="X3" i="27" s="1"/>
  <c r="Y3" i="27" s="1"/>
  <c r="Z3" i="27" s="1"/>
  <c r="AA3" i="27" s="1"/>
  <c r="AB3" i="27" s="1"/>
  <c r="AC3" i="27" s="1"/>
  <c r="AD3" i="27" s="1"/>
  <c r="AE3" i="27" s="1"/>
  <c r="AF3" i="27" s="1"/>
  <c r="AG3" i="27" s="1"/>
  <c r="D4" i="27"/>
  <c r="E4" i="27" s="1"/>
  <c r="F4" i="27" s="1"/>
  <c r="G4" i="27" s="1"/>
  <c r="H4" i="27" s="1"/>
  <c r="I4" i="27"/>
  <c r="J4" i="27" s="1"/>
  <c r="K4" i="27" s="1"/>
  <c r="L4" i="27" s="1"/>
  <c r="M4" i="27" s="1"/>
  <c r="N4" i="27" s="1"/>
  <c r="O4" i="27" s="1"/>
  <c r="P4" i="27" s="1"/>
  <c r="Q4" i="27" s="1"/>
  <c r="R4" i="27" s="1"/>
  <c r="S4" i="27" s="1"/>
  <c r="T4" i="27" s="1"/>
  <c r="U4" i="27" s="1"/>
  <c r="V4" i="27" s="1"/>
  <c r="W4" i="27" s="1"/>
  <c r="X4" i="27" s="1"/>
  <c r="Y4" i="27" s="1"/>
  <c r="Z4" i="27" s="1"/>
  <c r="AA4" i="27" s="1"/>
  <c r="AB4" i="27" s="1"/>
  <c r="AC4" i="27" s="1"/>
  <c r="AD4" i="27" s="1"/>
  <c r="AE4" i="27" s="1"/>
  <c r="AF4" i="27" s="1"/>
  <c r="AG4" i="27" s="1"/>
  <c r="D5" i="27"/>
  <c r="E5" i="27" s="1"/>
  <c r="F5" i="27" s="1"/>
  <c r="G5" i="27" s="1"/>
  <c r="H5" i="27" s="1"/>
  <c r="I5" i="27" s="1"/>
  <c r="J5" i="27" s="1"/>
  <c r="K5" i="27" s="1"/>
  <c r="L5" i="27" s="1"/>
  <c r="M5" i="27" s="1"/>
  <c r="N5" i="27" s="1"/>
  <c r="O5" i="27" s="1"/>
  <c r="P5" i="27" s="1"/>
  <c r="Q5" i="27" s="1"/>
  <c r="R5" i="27" s="1"/>
  <c r="S5" i="27" s="1"/>
  <c r="T5" i="27" s="1"/>
  <c r="U5" i="27" s="1"/>
  <c r="V5" i="27" s="1"/>
  <c r="W5" i="27" s="1"/>
  <c r="X5" i="27" s="1"/>
  <c r="Y5" i="27" s="1"/>
  <c r="Z5" i="27" s="1"/>
  <c r="AA5" i="27" s="1"/>
  <c r="AB5" i="27" s="1"/>
  <c r="AC5" i="27" s="1"/>
  <c r="AD5" i="27" s="1"/>
  <c r="AE5" i="27" s="1"/>
  <c r="AF5" i="27" s="1"/>
  <c r="AG5" i="27" s="1"/>
  <c r="D6" i="27"/>
  <c r="E6" i="27"/>
  <c r="F6" i="27" s="1"/>
  <c r="G6" i="27" s="1"/>
  <c r="H6" i="27" s="1"/>
  <c r="I6" i="27" s="1"/>
  <c r="J6" i="27" s="1"/>
  <c r="K6" i="27" s="1"/>
  <c r="L6" i="27" s="1"/>
  <c r="M6" i="27"/>
  <c r="N6" i="27" s="1"/>
  <c r="O6" i="27" s="1"/>
  <c r="P6" i="27" s="1"/>
  <c r="Q6" i="27" s="1"/>
  <c r="R6" i="27" s="1"/>
  <c r="S6" i="27" s="1"/>
  <c r="T6" i="27" s="1"/>
  <c r="U6" i="27" s="1"/>
  <c r="V6" i="27" s="1"/>
  <c r="W6" i="27" s="1"/>
  <c r="X6" i="27" s="1"/>
  <c r="Y6" i="27" s="1"/>
  <c r="Z6" i="27" s="1"/>
  <c r="AA6" i="27" s="1"/>
  <c r="AB6" i="27" s="1"/>
  <c r="AC6" i="27" s="1"/>
  <c r="AD6" i="27" s="1"/>
  <c r="AE6" i="27" s="1"/>
  <c r="AF6" i="27" s="1"/>
  <c r="AG6" i="27" s="1"/>
  <c r="D7" i="27"/>
  <c r="E7" i="27"/>
  <c r="F7" i="27"/>
  <c r="G7" i="27"/>
  <c r="H7" i="27" s="1"/>
  <c r="I7" i="27" s="1"/>
  <c r="J7" i="27" s="1"/>
  <c r="K7" i="27" s="1"/>
  <c r="L7" i="27" s="1"/>
  <c r="M7" i="27" s="1"/>
  <c r="N7" i="27" s="1"/>
  <c r="O7" i="27" s="1"/>
  <c r="P7" i="27" s="1"/>
  <c r="Q7" i="27" s="1"/>
  <c r="R7" i="27" s="1"/>
  <c r="S7" i="27" s="1"/>
  <c r="T7" i="27" s="1"/>
  <c r="U7" i="27" s="1"/>
  <c r="V7" i="27" s="1"/>
  <c r="W7" i="27" s="1"/>
  <c r="X7" i="27" s="1"/>
  <c r="Y7" i="27" s="1"/>
  <c r="Z7" i="27" s="1"/>
  <c r="AA7" i="27" s="1"/>
  <c r="AB7" i="27" s="1"/>
  <c r="AC7" i="27" s="1"/>
  <c r="AD7" i="27" s="1"/>
  <c r="AE7" i="27" s="1"/>
  <c r="AF7" i="27" s="1"/>
  <c r="AG7" i="27" s="1"/>
  <c r="D8" i="27"/>
  <c r="E8" i="27" s="1"/>
  <c r="F8" i="27" s="1"/>
  <c r="G8" i="27" s="1"/>
  <c r="H8" i="27" s="1"/>
  <c r="I8" i="27" s="1"/>
  <c r="J8" i="27" s="1"/>
  <c r="K8" i="27" s="1"/>
  <c r="L8" i="27" s="1"/>
  <c r="M8" i="27" s="1"/>
  <c r="N8" i="27" s="1"/>
  <c r="O8" i="27" s="1"/>
  <c r="P8" i="27" s="1"/>
  <c r="Q8" i="27" s="1"/>
  <c r="R8" i="27" s="1"/>
  <c r="S8" i="27" s="1"/>
  <c r="T8" i="27" s="1"/>
  <c r="U8" i="27" s="1"/>
  <c r="V8" i="27" s="1"/>
  <c r="W8" i="27" s="1"/>
  <c r="X8" i="27" s="1"/>
  <c r="Y8" i="27" s="1"/>
  <c r="Z8" i="27" s="1"/>
  <c r="AA8" i="27" s="1"/>
  <c r="AB8" i="27" s="1"/>
  <c r="AC8" i="27" s="1"/>
  <c r="AD8" i="27" s="1"/>
  <c r="AE8" i="27" s="1"/>
  <c r="AF8" i="27" s="1"/>
  <c r="AG8" i="27" s="1"/>
  <c r="D9" i="27"/>
  <c r="E9" i="27" s="1"/>
  <c r="F9" i="27" s="1"/>
  <c r="G9" i="27" s="1"/>
  <c r="H9" i="27" s="1"/>
  <c r="I9" i="27" s="1"/>
  <c r="J9" i="27" s="1"/>
  <c r="K9" i="27"/>
  <c r="L9" i="27" s="1"/>
  <c r="M9" i="27" s="1"/>
  <c r="N9" i="27" s="1"/>
  <c r="O9" i="27" s="1"/>
  <c r="P9" i="27" s="1"/>
  <c r="Q9" i="27" s="1"/>
  <c r="R9" i="27" s="1"/>
  <c r="S9" i="27" s="1"/>
  <c r="T9" i="27" s="1"/>
  <c r="U9" i="27" s="1"/>
  <c r="V9" i="27" s="1"/>
  <c r="W9" i="27" s="1"/>
  <c r="X9" i="27" s="1"/>
  <c r="Y9" i="27" s="1"/>
  <c r="Z9" i="27" s="1"/>
  <c r="AA9" i="27" s="1"/>
  <c r="AB9" i="27" s="1"/>
  <c r="AC9" i="27" s="1"/>
  <c r="AD9" i="27" s="1"/>
  <c r="AE9" i="27" s="1"/>
  <c r="AF9" i="27" s="1"/>
  <c r="AG9" i="27" s="1"/>
  <c r="D10" i="27"/>
  <c r="E10" i="27"/>
  <c r="F10" i="27" s="1"/>
  <c r="G10" i="27" s="1"/>
  <c r="H10" i="27" s="1"/>
  <c r="I10" i="27" s="1"/>
  <c r="J10" i="27" s="1"/>
  <c r="K10" i="27" s="1"/>
  <c r="L10" i="27" s="1"/>
  <c r="M10" i="27" s="1"/>
  <c r="N10" i="27" s="1"/>
  <c r="O10" i="27" s="1"/>
  <c r="P10" i="27" s="1"/>
  <c r="Q10" i="27" s="1"/>
  <c r="R10" i="27" s="1"/>
  <c r="S10" i="27" s="1"/>
  <c r="T10" i="27" s="1"/>
  <c r="U10" i="27" s="1"/>
  <c r="V10" i="27" s="1"/>
  <c r="W10" i="27" s="1"/>
  <c r="X10" i="27" s="1"/>
  <c r="Y10" i="27" s="1"/>
  <c r="Z10" i="27" s="1"/>
  <c r="AA10" i="27" s="1"/>
  <c r="AB10" i="27" s="1"/>
  <c r="AC10" i="27" s="1"/>
  <c r="AD10" i="27" s="1"/>
  <c r="AE10" i="27" s="1"/>
  <c r="AF10" i="27" s="1"/>
  <c r="AG10" i="27" s="1"/>
  <c r="D11" i="27"/>
  <c r="E11" i="27"/>
  <c r="F11" i="27"/>
  <c r="G11" i="27" s="1"/>
  <c r="H11" i="27" s="1"/>
  <c r="I11" i="27" s="1"/>
  <c r="J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U11" i="27" s="1"/>
  <c r="V11" i="27" s="1"/>
  <c r="W11" i="27" s="1"/>
  <c r="X11" i="27" s="1"/>
  <c r="Y11" i="27" s="1"/>
  <c r="Z11" i="27" s="1"/>
  <c r="AA11" i="27" s="1"/>
  <c r="AB11" i="27" s="1"/>
  <c r="AC11" i="27" s="1"/>
  <c r="AD11" i="27" s="1"/>
  <c r="AE11" i="27" s="1"/>
  <c r="AF11" i="27" s="1"/>
  <c r="AG11" i="27" s="1"/>
  <c r="D12" i="27"/>
  <c r="E12" i="27" s="1"/>
  <c r="F12" i="27" s="1"/>
  <c r="G12" i="27" s="1"/>
  <c r="H12" i="27" s="1"/>
  <c r="I12" i="27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U12" i="27" s="1"/>
  <c r="V12" i="27" s="1"/>
  <c r="W12" i="27" s="1"/>
  <c r="X12" i="27" s="1"/>
  <c r="Y12" i="27" s="1"/>
  <c r="Z12" i="27" s="1"/>
  <c r="AA12" i="27" s="1"/>
  <c r="AB12" i="27" s="1"/>
  <c r="AC12" i="27" s="1"/>
  <c r="AD12" i="27" s="1"/>
  <c r="AE12" i="27" s="1"/>
  <c r="AF12" i="27" s="1"/>
  <c r="AG12" i="27" s="1"/>
  <c r="D13" i="27"/>
  <c r="E13" i="27"/>
  <c r="F13" i="27" s="1"/>
  <c r="G13" i="27" s="1"/>
  <c r="H13" i="27" s="1"/>
  <c r="I13" i="27" s="1"/>
  <c r="J13" i="27"/>
  <c r="K13" i="27"/>
  <c r="L13" i="27" s="1"/>
  <c r="M13" i="27" s="1"/>
  <c r="N13" i="27" s="1"/>
  <c r="O13" i="27" s="1"/>
  <c r="P13" i="27" s="1"/>
  <c r="Q13" i="27" s="1"/>
  <c r="R13" i="27" s="1"/>
  <c r="S13" i="27" s="1"/>
  <c r="T13" i="27" s="1"/>
  <c r="U13" i="27" s="1"/>
  <c r="V13" i="27" s="1"/>
  <c r="W13" i="27" s="1"/>
  <c r="X13" i="27" s="1"/>
  <c r="Y13" i="27" s="1"/>
  <c r="Z13" i="27" s="1"/>
  <c r="AA13" i="27" s="1"/>
  <c r="AB13" i="27" s="1"/>
  <c r="AC13" i="27" s="1"/>
  <c r="AD13" i="27" s="1"/>
  <c r="AE13" i="27" s="1"/>
  <c r="AF13" i="27" s="1"/>
  <c r="AG13" i="27" s="1"/>
  <c r="D14" i="27"/>
  <c r="E14" i="27"/>
  <c r="F14" i="27" s="1"/>
  <c r="G14" i="27" s="1"/>
  <c r="H14" i="27" s="1"/>
  <c r="I14" i="27" s="1"/>
  <c r="J14" i="27" s="1"/>
  <c r="K14" i="27" s="1"/>
  <c r="L14" i="27"/>
  <c r="M14" i="27"/>
  <c r="N14" i="27" s="1"/>
  <c r="O14" i="27" s="1"/>
  <c r="P14" i="27" s="1"/>
  <c r="Q14" i="27" s="1"/>
  <c r="R14" i="27" s="1"/>
  <c r="S14" i="27" s="1"/>
  <c r="T14" i="27" s="1"/>
  <c r="U14" i="27" s="1"/>
  <c r="V14" i="27" s="1"/>
  <c r="W14" i="27" s="1"/>
  <c r="X14" i="27" s="1"/>
  <c r="Y14" i="27" s="1"/>
  <c r="Z14" i="27" s="1"/>
  <c r="AA14" i="27" s="1"/>
  <c r="AB14" i="27" s="1"/>
  <c r="AC14" i="27" s="1"/>
  <c r="AD14" i="27" s="1"/>
  <c r="AE14" i="27" s="1"/>
  <c r="AF14" i="27" s="1"/>
  <c r="AG14" i="27" s="1"/>
  <c r="D15" i="27"/>
  <c r="E15" i="27"/>
  <c r="F15" i="27"/>
  <c r="G15" i="27"/>
  <c r="H15" i="27" s="1"/>
  <c r="I15" i="27" s="1"/>
  <c r="J15" i="27" s="1"/>
  <c r="K15" i="27" s="1"/>
  <c r="L15" i="27" s="1"/>
  <c r="M15" i="27" s="1"/>
  <c r="N15" i="27" s="1"/>
  <c r="O15" i="27" s="1"/>
  <c r="P15" i="27" s="1"/>
  <c r="Q15" i="27" s="1"/>
  <c r="R15" i="27" s="1"/>
  <c r="S15" i="27" s="1"/>
  <c r="T15" i="27" s="1"/>
  <c r="U15" i="27" s="1"/>
  <c r="V15" i="27" s="1"/>
  <c r="W15" i="27" s="1"/>
  <c r="X15" i="27" s="1"/>
  <c r="Y15" i="27" s="1"/>
  <c r="Z15" i="27" s="1"/>
  <c r="AA15" i="27" s="1"/>
  <c r="AB15" i="27" s="1"/>
  <c r="AC15" i="27" s="1"/>
  <c r="AD15" i="27" s="1"/>
  <c r="AE15" i="27" s="1"/>
  <c r="AF15" i="27" s="1"/>
  <c r="AG15" i="27" s="1"/>
  <c r="D16" i="27"/>
  <c r="E16" i="27" s="1"/>
  <c r="F16" i="27" s="1"/>
  <c r="G16" i="27" s="1"/>
  <c r="H16" i="27"/>
  <c r="I16" i="27" s="1"/>
  <c r="J16" i="27" s="1"/>
  <c r="K16" i="27" s="1"/>
  <c r="L16" i="27" s="1"/>
  <c r="M16" i="27" s="1"/>
  <c r="N16" i="27" s="1"/>
  <c r="O16" i="27" s="1"/>
  <c r="P16" i="27" s="1"/>
  <c r="Q16" i="27" s="1"/>
  <c r="R16" i="27" s="1"/>
  <c r="S16" i="27" s="1"/>
  <c r="T16" i="27" s="1"/>
  <c r="U16" i="27" s="1"/>
  <c r="V16" i="27" s="1"/>
  <c r="W16" i="27" s="1"/>
  <c r="X16" i="27" s="1"/>
  <c r="Y16" i="27" s="1"/>
  <c r="Z16" i="27" s="1"/>
  <c r="AA16" i="27" s="1"/>
  <c r="AB16" i="27" s="1"/>
  <c r="AC16" i="27" s="1"/>
  <c r="AD16" i="27" s="1"/>
  <c r="AE16" i="27" s="1"/>
  <c r="AF16" i="27" s="1"/>
  <c r="AG16" i="27" s="1"/>
  <c r="D17" i="27"/>
  <c r="E17" i="27"/>
  <c r="F17" i="27" s="1"/>
  <c r="G17" i="27" s="1"/>
  <c r="H17" i="27" s="1"/>
  <c r="I17" i="27" s="1"/>
  <c r="J17" i="27"/>
  <c r="K17" i="27" s="1"/>
  <c r="L17" i="27" s="1"/>
  <c r="M17" i="27" s="1"/>
  <c r="N17" i="27" s="1"/>
  <c r="O17" i="27" s="1"/>
  <c r="P17" i="27" s="1"/>
  <c r="Q17" i="27" s="1"/>
  <c r="R17" i="27" s="1"/>
  <c r="S17" i="27" s="1"/>
  <c r="T17" i="27" s="1"/>
  <c r="U17" i="27" s="1"/>
  <c r="V17" i="27" s="1"/>
  <c r="W17" i="27" s="1"/>
  <c r="X17" i="27" s="1"/>
  <c r="Y17" i="27" s="1"/>
  <c r="Z17" i="27" s="1"/>
  <c r="AA17" i="27" s="1"/>
  <c r="AB17" i="27" s="1"/>
  <c r="AC17" i="27" s="1"/>
  <c r="AD17" i="27" s="1"/>
  <c r="AE17" i="27" s="1"/>
  <c r="AF17" i="27" s="1"/>
  <c r="AG17" i="27" s="1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2" i="27"/>
  <c r="B15" i="27"/>
  <c r="B16" i="27"/>
  <c r="B17" i="27"/>
  <c r="B14" i="27"/>
  <c r="B9" i="27"/>
  <c r="B10" i="27"/>
  <c r="B11" i="27"/>
  <c r="B12" i="27"/>
  <c r="B8" i="27"/>
  <c r="B5" i="27"/>
  <c r="B15" i="26"/>
  <c r="B16" i="26"/>
  <c r="B17" i="26"/>
  <c r="B15" i="7"/>
  <c r="B16" i="7"/>
  <c r="B17" i="7"/>
  <c r="B14" i="26"/>
  <c r="B14" i="7"/>
  <c r="B9" i="26"/>
  <c r="B10" i="26"/>
  <c r="B11" i="26"/>
  <c r="B12" i="26"/>
  <c r="B9" i="7"/>
  <c r="B10" i="7"/>
  <c r="B11" i="7"/>
  <c r="B12" i="7"/>
  <c r="B8" i="26"/>
  <c r="B8" i="7"/>
  <c r="B5" i="26"/>
  <c r="B5" i="7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B12" i="18"/>
  <c r="AF90" i="30" l="1"/>
  <c r="AE90" i="30"/>
  <c r="AD90" i="30"/>
  <c r="AC90" i="30"/>
  <c r="AB90" i="30"/>
  <c r="AA90" i="30"/>
  <c r="Z90" i="30"/>
  <c r="Y90" i="30"/>
  <c r="X90" i="30"/>
  <c r="W90" i="30"/>
  <c r="V90" i="30"/>
  <c r="U90" i="30"/>
  <c r="T90" i="30"/>
  <c r="S90" i="30"/>
  <c r="R90" i="30"/>
  <c r="Q90" i="30"/>
  <c r="P90" i="30"/>
  <c r="O90" i="30"/>
  <c r="N90" i="30"/>
  <c r="M90" i="30"/>
  <c r="L90" i="30"/>
  <c r="K90" i="30"/>
  <c r="J90" i="30"/>
  <c r="I90" i="30"/>
  <c r="H90" i="30"/>
  <c r="G90" i="30"/>
  <c r="F90" i="30"/>
  <c r="E90" i="30"/>
  <c r="D90" i="30"/>
  <c r="C90" i="30"/>
  <c r="B90" i="30"/>
  <c r="AF89" i="30"/>
  <c r="AE89" i="30"/>
  <c r="AD89" i="30"/>
  <c r="AC89" i="30"/>
  <c r="AB89" i="30"/>
  <c r="AA89" i="30"/>
  <c r="Z89" i="30"/>
  <c r="Y89" i="30"/>
  <c r="X89" i="30"/>
  <c r="W89" i="30"/>
  <c r="V89" i="30"/>
  <c r="U89" i="30"/>
  <c r="T89" i="30"/>
  <c r="S89" i="30"/>
  <c r="R89" i="30"/>
  <c r="Q89" i="30"/>
  <c r="P89" i="30"/>
  <c r="O89" i="30"/>
  <c r="N89" i="30"/>
  <c r="M89" i="30"/>
  <c r="L89" i="30"/>
  <c r="K89" i="30"/>
  <c r="J89" i="30"/>
  <c r="I89" i="30"/>
  <c r="H89" i="30"/>
  <c r="G89" i="30"/>
  <c r="F89" i="30"/>
  <c r="E89" i="30"/>
  <c r="D89" i="30"/>
  <c r="C89" i="30"/>
  <c r="B89" i="30"/>
  <c r="AF88" i="30"/>
  <c r="AE88" i="30"/>
  <c r="AD88" i="30"/>
  <c r="AC88" i="30"/>
  <c r="AB88" i="30"/>
  <c r="AA88" i="30"/>
  <c r="Z88" i="30"/>
  <c r="Y88" i="30"/>
  <c r="X88" i="30"/>
  <c r="W88" i="30"/>
  <c r="V88" i="30"/>
  <c r="U88" i="30"/>
  <c r="T88" i="30"/>
  <c r="S88" i="30"/>
  <c r="R88" i="30"/>
  <c r="Q88" i="30"/>
  <c r="P88" i="30"/>
  <c r="O88" i="30"/>
  <c r="N88" i="30"/>
  <c r="M88" i="30"/>
  <c r="L88" i="30"/>
  <c r="K88" i="30"/>
  <c r="J88" i="30"/>
  <c r="I88" i="30"/>
  <c r="H88" i="30"/>
  <c r="G88" i="30"/>
  <c r="F88" i="30"/>
  <c r="E88" i="30"/>
  <c r="D88" i="30"/>
  <c r="C88" i="30"/>
  <c r="B88" i="30"/>
  <c r="AF87" i="30"/>
  <c r="AE87" i="30"/>
  <c r="AD87" i="30"/>
  <c r="AC87" i="30"/>
  <c r="AB87" i="30"/>
  <c r="AA87" i="30"/>
  <c r="Z87" i="30"/>
  <c r="Y87" i="30"/>
  <c r="X87" i="30"/>
  <c r="W87" i="30"/>
  <c r="V87" i="30"/>
  <c r="U87" i="30"/>
  <c r="T87" i="30"/>
  <c r="S87" i="30"/>
  <c r="R87" i="30"/>
  <c r="Q87" i="30"/>
  <c r="P87" i="30"/>
  <c r="O87" i="30"/>
  <c r="N87" i="30"/>
  <c r="M87" i="30"/>
  <c r="L87" i="30"/>
  <c r="K87" i="30"/>
  <c r="J87" i="30"/>
  <c r="I87" i="30"/>
  <c r="H87" i="30"/>
  <c r="G87" i="30"/>
  <c r="F87" i="30"/>
  <c r="E87" i="30"/>
  <c r="D87" i="30"/>
  <c r="C87" i="30"/>
  <c r="B87" i="30"/>
  <c r="AF86" i="30"/>
  <c r="AE86" i="30"/>
  <c r="AD86" i="30"/>
  <c r="AC86" i="30"/>
  <c r="AB86" i="30"/>
  <c r="AA86" i="30"/>
  <c r="Z86" i="30"/>
  <c r="Y86" i="30"/>
  <c r="X86" i="30"/>
  <c r="W86" i="30"/>
  <c r="V86" i="30"/>
  <c r="U86" i="30"/>
  <c r="T86" i="30"/>
  <c r="S86" i="30"/>
  <c r="R86" i="30"/>
  <c r="Q86" i="30"/>
  <c r="P86" i="30"/>
  <c r="O86" i="30"/>
  <c r="N86" i="30"/>
  <c r="M86" i="30"/>
  <c r="L86" i="30"/>
  <c r="K86" i="30"/>
  <c r="J86" i="30"/>
  <c r="I86" i="30"/>
  <c r="H86" i="30"/>
  <c r="G86" i="30"/>
  <c r="F86" i="30"/>
  <c r="E86" i="30"/>
  <c r="D86" i="30"/>
  <c r="C86" i="30"/>
  <c r="B86" i="30"/>
  <c r="AF85" i="30"/>
  <c r="AE85" i="30"/>
  <c r="AD85" i="30"/>
  <c r="AC85" i="30"/>
  <c r="AB85" i="30"/>
  <c r="AA85" i="30"/>
  <c r="Z85" i="30"/>
  <c r="Y85" i="30"/>
  <c r="X85" i="30"/>
  <c r="W85" i="30"/>
  <c r="V85" i="30"/>
  <c r="U85" i="30"/>
  <c r="T85" i="30"/>
  <c r="S85" i="30"/>
  <c r="R85" i="30"/>
  <c r="Q85" i="30"/>
  <c r="P85" i="30"/>
  <c r="O85" i="30"/>
  <c r="N85" i="30"/>
  <c r="M85" i="30"/>
  <c r="L85" i="30"/>
  <c r="K85" i="30"/>
  <c r="J85" i="30"/>
  <c r="I85" i="30"/>
  <c r="H85" i="30"/>
  <c r="G85" i="30"/>
  <c r="F85" i="30"/>
  <c r="E85" i="30"/>
  <c r="D85" i="30"/>
  <c r="C85" i="30"/>
  <c r="B85" i="30"/>
  <c r="AF84" i="30"/>
  <c r="AE84" i="30"/>
  <c r="AD84" i="30"/>
  <c r="AC84" i="30"/>
  <c r="AB84" i="30"/>
  <c r="AA84" i="30"/>
  <c r="Z84" i="30"/>
  <c r="Y84" i="30"/>
  <c r="X84" i="30"/>
  <c r="W84" i="30"/>
  <c r="V84" i="30"/>
  <c r="U84" i="30"/>
  <c r="T84" i="30"/>
  <c r="S84" i="30"/>
  <c r="R84" i="30"/>
  <c r="Q84" i="30"/>
  <c r="P84" i="30"/>
  <c r="O84" i="30"/>
  <c r="N84" i="30"/>
  <c r="M84" i="30"/>
  <c r="L84" i="30"/>
  <c r="K84" i="30"/>
  <c r="J84" i="30"/>
  <c r="I84" i="30"/>
  <c r="H84" i="30"/>
  <c r="G84" i="30"/>
  <c r="F84" i="30"/>
  <c r="E84" i="30"/>
  <c r="D84" i="30"/>
  <c r="C84" i="30"/>
  <c r="B84" i="30"/>
  <c r="AF83" i="30"/>
  <c r="AE83" i="30"/>
  <c r="AD83" i="30"/>
  <c r="AC83" i="30"/>
  <c r="AB83" i="30"/>
  <c r="AA83" i="30"/>
  <c r="Z83" i="30"/>
  <c r="Y83" i="30"/>
  <c r="X83" i="30"/>
  <c r="W83" i="30"/>
  <c r="V83" i="30"/>
  <c r="U83" i="30"/>
  <c r="T83" i="30"/>
  <c r="S83" i="30"/>
  <c r="R83" i="30"/>
  <c r="Q83" i="30"/>
  <c r="P83" i="30"/>
  <c r="O83" i="30"/>
  <c r="N83" i="30"/>
  <c r="M83" i="30"/>
  <c r="L83" i="30"/>
  <c r="K83" i="30"/>
  <c r="J83" i="30"/>
  <c r="I83" i="30"/>
  <c r="H83" i="30"/>
  <c r="G83" i="30"/>
  <c r="F83" i="30"/>
  <c r="E83" i="30"/>
  <c r="D83" i="30"/>
  <c r="C83" i="30"/>
  <c r="B83" i="30"/>
  <c r="AF82" i="30"/>
  <c r="AE82" i="30"/>
  <c r="AD82" i="30"/>
  <c r="AC82" i="30"/>
  <c r="AB82" i="30"/>
  <c r="AA82" i="30"/>
  <c r="Z82" i="30"/>
  <c r="Y82" i="30"/>
  <c r="X82" i="30"/>
  <c r="W82" i="30"/>
  <c r="V82" i="30"/>
  <c r="U82" i="30"/>
  <c r="T82" i="30"/>
  <c r="S82" i="30"/>
  <c r="R82" i="30"/>
  <c r="Q82" i="30"/>
  <c r="P82" i="30"/>
  <c r="O82" i="30"/>
  <c r="N82" i="30"/>
  <c r="M82" i="30"/>
  <c r="L82" i="30"/>
  <c r="K82" i="30"/>
  <c r="J82" i="30"/>
  <c r="I82" i="30"/>
  <c r="H82" i="30"/>
  <c r="G82" i="30"/>
  <c r="F82" i="30"/>
  <c r="E82" i="30"/>
  <c r="D82" i="30"/>
  <c r="C82" i="30"/>
  <c r="B82" i="30"/>
  <c r="AF81" i="30"/>
  <c r="AE81" i="30"/>
  <c r="AD81" i="30"/>
  <c r="AC81" i="30"/>
  <c r="AB81" i="30"/>
  <c r="AA81" i="30"/>
  <c r="Z81" i="30"/>
  <c r="Y81" i="30"/>
  <c r="X81" i="30"/>
  <c r="W81" i="30"/>
  <c r="V81" i="30"/>
  <c r="U81" i="30"/>
  <c r="T81" i="30"/>
  <c r="S81" i="30"/>
  <c r="R81" i="30"/>
  <c r="Q81" i="30"/>
  <c r="P81" i="30"/>
  <c r="O81" i="30"/>
  <c r="N81" i="30"/>
  <c r="M81" i="30"/>
  <c r="L81" i="30"/>
  <c r="K81" i="30"/>
  <c r="J81" i="30"/>
  <c r="I81" i="30"/>
  <c r="H81" i="30"/>
  <c r="G81" i="30"/>
  <c r="F81" i="30"/>
  <c r="E81" i="30"/>
  <c r="D81" i="30"/>
  <c r="C81" i="30"/>
  <c r="B81" i="30"/>
  <c r="AF80" i="30"/>
  <c r="AE80" i="30"/>
  <c r="AD80" i="30"/>
  <c r="AC80" i="30"/>
  <c r="AB80" i="30"/>
  <c r="AA80" i="30"/>
  <c r="Z80" i="30"/>
  <c r="Y80" i="30"/>
  <c r="X80" i="30"/>
  <c r="W80" i="30"/>
  <c r="V80" i="30"/>
  <c r="U80" i="30"/>
  <c r="T80" i="30"/>
  <c r="S80" i="30"/>
  <c r="R80" i="30"/>
  <c r="Q80" i="30"/>
  <c r="P80" i="30"/>
  <c r="O80" i="30"/>
  <c r="N80" i="30"/>
  <c r="M80" i="30"/>
  <c r="L80" i="30"/>
  <c r="K80" i="30"/>
  <c r="J80" i="30"/>
  <c r="I80" i="30"/>
  <c r="H80" i="30"/>
  <c r="G80" i="30"/>
  <c r="F80" i="30"/>
  <c r="E80" i="30"/>
  <c r="D80" i="30"/>
  <c r="C80" i="30"/>
  <c r="B80" i="30"/>
  <c r="AF79" i="30"/>
  <c r="AE79" i="30"/>
  <c r="AD79" i="30"/>
  <c r="AC79" i="30"/>
  <c r="AB79" i="30"/>
  <c r="AA79" i="30"/>
  <c r="Z79" i="30"/>
  <c r="Y79" i="30"/>
  <c r="X79" i="30"/>
  <c r="W79" i="30"/>
  <c r="V79" i="30"/>
  <c r="U79" i="30"/>
  <c r="T79" i="30"/>
  <c r="S79" i="30"/>
  <c r="R79" i="30"/>
  <c r="Q79" i="30"/>
  <c r="P79" i="30"/>
  <c r="O79" i="30"/>
  <c r="N79" i="30"/>
  <c r="M79" i="30"/>
  <c r="L79" i="30"/>
  <c r="K79" i="30"/>
  <c r="J79" i="30"/>
  <c r="I79" i="30"/>
  <c r="H79" i="30"/>
  <c r="G79" i="30"/>
  <c r="F79" i="30"/>
  <c r="E79" i="30"/>
  <c r="D79" i="30"/>
  <c r="C79" i="30"/>
  <c r="B79" i="30"/>
  <c r="AF78" i="30"/>
  <c r="AE78" i="30"/>
  <c r="AD78" i="30"/>
  <c r="AC78" i="30"/>
  <c r="AB78" i="30"/>
  <c r="AA78" i="30"/>
  <c r="Z78" i="30"/>
  <c r="Y78" i="30"/>
  <c r="X78" i="30"/>
  <c r="W78" i="30"/>
  <c r="V78" i="30"/>
  <c r="U78" i="30"/>
  <c r="T78" i="30"/>
  <c r="S78" i="30"/>
  <c r="R78" i="30"/>
  <c r="Q78" i="30"/>
  <c r="P78" i="30"/>
  <c r="O78" i="30"/>
  <c r="N78" i="30"/>
  <c r="M78" i="30"/>
  <c r="L78" i="30"/>
  <c r="K78" i="30"/>
  <c r="J78" i="30"/>
  <c r="I78" i="30"/>
  <c r="H78" i="30"/>
  <c r="G78" i="30"/>
  <c r="F78" i="30"/>
  <c r="E78" i="30"/>
  <c r="D78" i="30"/>
  <c r="C78" i="30"/>
  <c r="B78" i="30"/>
  <c r="AF77" i="30"/>
  <c r="AE77" i="30"/>
  <c r="AD77" i="30"/>
  <c r="AC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J77" i="30"/>
  <c r="I77" i="30"/>
  <c r="H77" i="30"/>
  <c r="G77" i="30"/>
  <c r="F77" i="30"/>
  <c r="E77" i="30"/>
  <c r="D77" i="30"/>
  <c r="C77" i="30"/>
  <c r="B77" i="30"/>
  <c r="AF76" i="30"/>
  <c r="AE76" i="30"/>
  <c r="AD76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L76" i="30"/>
  <c r="K76" i="30"/>
  <c r="J76" i="30"/>
  <c r="I76" i="30"/>
  <c r="H76" i="30"/>
  <c r="G76" i="30"/>
  <c r="F76" i="30"/>
  <c r="E76" i="30"/>
  <c r="D76" i="30"/>
  <c r="C76" i="30"/>
  <c r="B76" i="30"/>
  <c r="AF75" i="30"/>
  <c r="AE75" i="30"/>
  <c r="AD75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D75" i="30"/>
  <c r="C75" i="30"/>
  <c r="B75" i="30"/>
  <c r="AF72" i="30" l="1"/>
  <c r="AE72" i="30"/>
  <c r="AD72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J72" i="30"/>
  <c r="I72" i="30"/>
  <c r="H72" i="30"/>
  <c r="G72" i="30"/>
  <c r="F72" i="30"/>
  <c r="E72" i="30"/>
  <c r="D72" i="30"/>
  <c r="C72" i="30"/>
  <c r="B72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N71" i="30"/>
  <c r="M71" i="30"/>
  <c r="L71" i="30"/>
  <c r="K71" i="30"/>
  <c r="J71" i="30"/>
  <c r="I71" i="30"/>
  <c r="H71" i="30"/>
  <c r="G71" i="30"/>
  <c r="F71" i="30"/>
  <c r="E71" i="30"/>
  <c r="D71" i="30"/>
  <c r="C71" i="30"/>
  <c r="B71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L15" i="18" s="1"/>
  <c r="K70" i="30"/>
  <c r="J70" i="30"/>
  <c r="I70" i="30"/>
  <c r="H70" i="30"/>
  <c r="G70" i="30"/>
  <c r="F70" i="30"/>
  <c r="E70" i="30"/>
  <c r="D70" i="30"/>
  <c r="C70" i="30"/>
  <c r="B70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C69" i="30"/>
  <c r="B69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N68" i="30"/>
  <c r="M68" i="30"/>
  <c r="L68" i="30"/>
  <c r="K68" i="30"/>
  <c r="J68" i="30"/>
  <c r="I68" i="30"/>
  <c r="H68" i="30"/>
  <c r="G68" i="30"/>
  <c r="F68" i="30"/>
  <c r="E68" i="30"/>
  <c r="D68" i="30"/>
  <c r="C68" i="30"/>
  <c r="B68" i="30"/>
  <c r="B13" i="18" s="1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N67" i="30"/>
  <c r="M67" i="30"/>
  <c r="L67" i="30"/>
  <c r="K67" i="30"/>
  <c r="J67" i="30"/>
  <c r="I67" i="30"/>
  <c r="H67" i="30"/>
  <c r="G67" i="30"/>
  <c r="F67" i="30"/>
  <c r="E67" i="30"/>
  <c r="D67" i="30"/>
  <c r="C67" i="30"/>
  <c r="B67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N66" i="30"/>
  <c r="M66" i="30"/>
  <c r="L66" i="30"/>
  <c r="K66" i="30"/>
  <c r="J66" i="30"/>
  <c r="I66" i="30"/>
  <c r="H66" i="30"/>
  <c r="G66" i="30"/>
  <c r="F66" i="30"/>
  <c r="E66" i="30"/>
  <c r="D66" i="30"/>
  <c r="C66" i="30"/>
  <c r="B66" i="30"/>
  <c r="AF65" i="30"/>
  <c r="AE65" i="30"/>
  <c r="AD65" i="30"/>
  <c r="AC65" i="30"/>
  <c r="AB65" i="30"/>
  <c r="AA65" i="30"/>
  <c r="Z65" i="30"/>
  <c r="Y65" i="30"/>
  <c r="X65" i="30"/>
  <c r="W65" i="30"/>
  <c r="V65" i="30"/>
  <c r="U65" i="30"/>
  <c r="T65" i="30"/>
  <c r="S65" i="30"/>
  <c r="R65" i="30"/>
  <c r="Q65" i="30"/>
  <c r="P65" i="30"/>
  <c r="O65" i="30"/>
  <c r="N65" i="30"/>
  <c r="M65" i="30"/>
  <c r="L65" i="30"/>
  <c r="K65" i="30"/>
  <c r="J65" i="30"/>
  <c r="I65" i="30"/>
  <c r="H65" i="30"/>
  <c r="G65" i="30"/>
  <c r="F65" i="30"/>
  <c r="E65" i="30"/>
  <c r="D65" i="30"/>
  <c r="C65" i="30"/>
  <c r="B65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N64" i="30"/>
  <c r="M64" i="30"/>
  <c r="L64" i="30"/>
  <c r="K64" i="30"/>
  <c r="J64" i="30"/>
  <c r="I64" i="30"/>
  <c r="H64" i="30"/>
  <c r="G64" i="30"/>
  <c r="F64" i="30"/>
  <c r="E64" i="30"/>
  <c r="D64" i="30"/>
  <c r="C64" i="30"/>
  <c r="B64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N63" i="30"/>
  <c r="M63" i="30"/>
  <c r="L63" i="30"/>
  <c r="K63" i="30"/>
  <c r="J63" i="30"/>
  <c r="I63" i="30"/>
  <c r="H63" i="30"/>
  <c r="G63" i="30"/>
  <c r="F63" i="30"/>
  <c r="E63" i="30"/>
  <c r="D63" i="30"/>
  <c r="C63" i="30"/>
  <c r="B63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N62" i="30"/>
  <c r="M62" i="30"/>
  <c r="L62" i="30"/>
  <c r="K62" i="30"/>
  <c r="J62" i="30"/>
  <c r="I62" i="30"/>
  <c r="H62" i="30"/>
  <c r="G62" i="30"/>
  <c r="F62" i="30"/>
  <c r="E62" i="30"/>
  <c r="D62" i="30"/>
  <c r="C62" i="30"/>
  <c r="B62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B61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B60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B59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B58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B57" i="30"/>
  <c r="B2" i="18" s="1"/>
  <c r="L54" i="30"/>
  <c r="L53" i="30"/>
  <c r="L52" i="30"/>
  <c r="L51" i="30"/>
  <c r="L50" i="30"/>
  <c r="L49" i="30"/>
  <c r="L48" i="30"/>
  <c r="L47" i="30"/>
  <c r="L46" i="30"/>
  <c r="L100" i="30" s="1"/>
  <c r="L45" i="30"/>
  <c r="L99" i="30" s="1"/>
  <c r="L44" i="30"/>
  <c r="L43" i="30"/>
  <c r="L97" i="30" s="1"/>
  <c r="L42" i="30"/>
  <c r="L41" i="30"/>
  <c r="L40" i="30"/>
  <c r="L39" i="30"/>
  <c r="B54" i="30"/>
  <c r="B53" i="30"/>
  <c r="B52" i="30"/>
  <c r="B51" i="30"/>
  <c r="B50" i="30"/>
  <c r="B49" i="30"/>
  <c r="B48" i="30"/>
  <c r="B47" i="30"/>
  <c r="B46" i="30"/>
  <c r="B45" i="30"/>
  <c r="B44" i="30"/>
  <c r="B43" i="30"/>
  <c r="B42" i="30"/>
  <c r="B41" i="30"/>
  <c r="B40" i="30"/>
  <c r="B39" i="30"/>
  <c r="L36" i="30"/>
  <c r="L35" i="30"/>
  <c r="L34" i="30"/>
  <c r="L32" i="30"/>
  <c r="L31" i="30"/>
  <c r="L30" i="30"/>
  <c r="L27" i="30"/>
  <c r="L25" i="30"/>
  <c r="H25" i="30" s="1"/>
  <c r="I25" i="30" s="1"/>
  <c r="J25" i="30" s="1"/>
  <c r="K25" i="30" s="1"/>
  <c r="L24" i="30"/>
  <c r="L23" i="30"/>
  <c r="L22" i="30"/>
  <c r="L21" i="30"/>
  <c r="G26" i="30"/>
  <c r="G25" i="30"/>
  <c r="B36" i="30"/>
  <c r="B35" i="30"/>
  <c r="B34" i="30"/>
  <c r="B32" i="30"/>
  <c r="B31" i="30"/>
  <c r="B30" i="30"/>
  <c r="B27" i="30"/>
  <c r="B24" i="30"/>
  <c r="B23" i="30"/>
  <c r="B22" i="30"/>
  <c r="B21" i="30"/>
  <c r="G8" i="30"/>
  <c r="G7" i="30"/>
  <c r="L18" i="30"/>
  <c r="L17" i="30"/>
  <c r="L16" i="30"/>
  <c r="L12" i="30"/>
  <c r="L9" i="30"/>
  <c r="L8" i="18" s="1"/>
  <c r="L7" i="30"/>
  <c r="L6" i="30"/>
  <c r="B18" i="30"/>
  <c r="B17" i="30"/>
  <c r="B16" i="30"/>
  <c r="B14" i="30"/>
  <c r="B13" i="30"/>
  <c r="B12" i="30"/>
  <c r="B9" i="30"/>
  <c r="B7" i="30"/>
  <c r="B6" i="18" s="1"/>
  <c r="B6" i="30"/>
  <c r="B5" i="30"/>
  <c r="B4" i="30"/>
  <c r="B3" i="30"/>
  <c r="L108" i="30"/>
  <c r="B108" i="30"/>
  <c r="L107" i="30"/>
  <c r="B107" i="30"/>
  <c r="L106" i="30"/>
  <c r="B106" i="30"/>
  <c r="L105" i="30"/>
  <c r="B105" i="30"/>
  <c r="L104" i="30"/>
  <c r="B104" i="30"/>
  <c r="L103" i="30"/>
  <c r="B103" i="30"/>
  <c r="L102" i="30"/>
  <c r="F102" i="30"/>
  <c r="B102" i="30"/>
  <c r="L101" i="30"/>
  <c r="B101" i="30"/>
  <c r="B100" i="30"/>
  <c r="B99" i="30"/>
  <c r="L98" i="30"/>
  <c r="B98" i="30"/>
  <c r="B7" i="8" s="1"/>
  <c r="L96" i="30"/>
  <c r="B96" i="30"/>
  <c r="L95" i="30"/>
  <c r="B95" i="30"/>
  <c r="B4" i="29" s="1"/>
  <c r="L94" i="30"/>
  <c r="B94" i="30"/>
  <c r="L93" i="30"/>
  <c r="B93" i="30"/>
  <c r="B13" i="27"/>
  <c r="B4" i="26"/>
  <c r="B3" i="26"/>
  <c r="B2" i="27"/>
  <c r="L17" i="18"/>
  <c r="B17" i="18"/>
  <c r="L16" i="18"/>
  <c r="B16" i="18"/>
  <c r="B15" i="18"/>
  <c r="L11" i="18"/>
  <c r="B11" i="18"/>
  <c r="B8" i="18"/>
  <c r="L5" i="18"/>
  <c r="B5" i="18"/>
  <c r="B4" i="18"/>
  <c r="B3" i="18"/>
  <c r="T40" i="30" a="1"/>
  <c r="T40" i="30" s="1"/>
  <c r="T94" i="30" s="1"/>
  <c r="H7" i="30"/>
  <c r="C54" i="30"/>
  <c r="D54" i="30" s="1"/>
  <c r="E54" i="30" s="1"/>
  <c r="F54" i="30" s="1"/>
  <c r="G54" i="30" s="1"/>
  <c r="H54" i="30" s="1"/>
  <c r="I54" i="30" s="1"/>
  <c r="J54" i="30" s="1"/>
  <c r="K54" i="30" s="1"/>
  <c r="K108" i="30" s="1"/>
  <c r="C53" i="30"/>
  <c r="D53" i="30" s="1"/>
  <c r="E53" i="30" s="1"/>
  <c r="F53" i="30" s="1"/>
  <c r="G53" i="30" s="1"/>
  <c r="H53" i="30" s="1"/>
  <c r="I53" i="30" s="1"/>
  <c r="J53" i="30" s="1"/>
  <c r="K53" i="30" s="1"/>
  <c r="K107" i="30" s="1"/>
  <c r="C52" i="30"/>
  <c r="D52" i="30" s="1"/>
  <c r="E52" i="30" s="1"/>
  <c r="F52" i="30" s="1"/>
  <c r="G52" i="30" s="1"/>
  <c r="H52" i="30" s="1"/>
  <c r="I52" i="30" s="1"/>
  <c r="J52" i="30" s="1"/>
  <c r="K52" i="30" s="1"/>
  <c r="K106" i="30" s="1"/>
  <c r="C51" i="30"/>
  <c r="C50" i="30"/>
  <c r="D50" i="30" s="1"/>
  <c r="E50" i="30" s="1"/>
  <c r="F50" i="30" s="1"/>
  <c r="G50" i="30" s="1"/>
  <c r="H50" i="30" s="1"/>
  <c r="I50" i="30" s="1"/>
  <c r="J50" i="30" s="1"/>
  <c r="K50" i="30" s="1"/>
  <c r="K104" i="30" s="1"/>
  <c r="C49" i="30"/>
  <c r="D49" i="30" s="1"/>
  <c r="E49" i="30" s="1"/>
  <c r="F49" i="30" s="1"/>
  <c r="G49" i="30" s="1"/>
  <c r="H49" i="30" s="1"/>
  <c r="I49" i="30" s="1"/>
  <c r="J49" i="30" s="1"/>
  <c r="K49" i="30" s="1"/>
  <c r="K103" i="30" s="1"/>
  <c r="C48" i="30"/>
  <c r="D48" i="30" s="1"/>
  <c r="E48" i="30" s="1"/>
  <c r="F48" i="30" s="1"/>
  <c r="G48" i="30" s="1"/>
  <c r="H48" i="30" s="1"/>
  <c r="I48" i="30" s="1"/>
  <c r="J48" i="30" s="1"/>
  <c r="K48" i="30" s="1"/>
  <c r="K102" i="30" s="1"/>
  <c r="C47" i="30"/>
  <c r="C46" i="30"/>
  <c r="D46" i="30" s="1"/>
  <c r="E46" i="30" s="1"/>
  <c r="F46" i="30" s="1"/>
  <c r="G46" i="30" s="1"/>
  <c r="H46" i="30" s="1"/>
  <c r="I46" i="30" s="1"/>
  <c r="J46" i="30" s="1"/>
  <c r="K46" i="30" s="1"/>
  <c r="K100" i="30" s="1"/>
  <c r="C45" i="30"/>
  <c r="D45" i="30" s="1"/>
  <c r="E45" i="30" s="1"/>
  <c r="F45" i="30" s="1"/>
  <c r="G45" i="30" s="1"/>
  <c r="H45" i="30" s="1"/>
  <c r="I45" i="30" s="1"/>
  <c r="J45" i="30" s="1"/>
  <c r="K45" i="30" s="1"/>
  <c r="K99" i="30" s="1"/>
  <c r="C44" i="30"/>
  <c r="D44" i="30" s="1"/>
  <c r="E44" i="30" s="1"/>
  <c r="F44" i="30" s="1"/>
  <c r="G44" i="30" s="1"/>
  <c r="H44" i="30" s="1"/>
  <c r="I44" i="30" s="1"/>
  <c r="J44" i="30" s="1"/>
  <c r="K44" i="30" s="1"/>
  <c r="K98" i="30" s="1"/>
  <c r="C42" i="30"/>
  <c r="D42" i="30" s="1"/>
  <c r="E42" i="30" s="1"/>
  <c r="F42" i="30" s="1"/>
  <c r="G42" i="30" s="1"/>
  <c r="H42" i="30" s="1"/>
  <c r="I42" i="30" s="1"/>
  <c r="J42" i="30" s="1"/>
  <c r="K42" i="30" s="1"/>
  <c r="K96" i="30" s="1"/>
  <c r="C41" i="30"/>
  <c r="D41" i="30" s="1"/>
  <c r="E41" i="30" s="1"/>
  <c r="F41" i="30" s="1"/>
  <c r="G41" i="30" s="1"/>
  <c r="H41" i="30" s="1"/>
  <c r="I41" i="30" s="1"/>
  <c r="J41" i="30" s="1"/>
  <c r="K41" i="30" s="1"/>
  <c r="K95" i="30" s="1"/>
  <c r="C40" i="30"/>
  <c r="D40" i="30" s="1"/>
  <c r="E40" i="30" s="1"/>
  <c r="F40" i="30" s="1"/>
  <c r="G40" i="30" s="1"/>
  <c r="H40" i="30" s="1"/>
  <c r="I40" i="30" s="1"/>
  <c r="J40" i="30" s="1"/>
  <c r="K40" i="30" s="1"/>
  <c r="K94" i="30" s="1"/>
  <c r="C39" i="30"/>
  <c r="D39" i="30" s="1"/>
  <c r="E39" i="30" s="1"/>
  <c r="F39" i="30" s="1"/>
  <c r="G39" i="30" s="1"/>
  <c r="H39" i="30" s="1"/>
  <c r="I39" i="30" s="1"/>
  <c r="J39" i="30" s="1"/>
  <c r="K39" i="30" s="1"/>
  <c r="Y39" i="30" s="1" a="1"/>
  <c r="Y39" i="30" s="1"/>
  <c r="Y93" i="30" s="1"/>
  <c r="C36" i="30"/>
  <c r="D36" i="30" s="1"/>
  <c r="E36" i="30" s="1"/>
  <c r="F36" i="30" s="1"/>
  <c r="G36" i="30" s="1"/>
  <c r="H36" i="30" s="1"/>
  <c r="I36" i="30" s="1"/>
  <c r="J36" i="30" s="1"/>
  <c r="K36" i="30" s="1"/>
  <c r="C35" i="30"/>
  <c r="D35" i="30" s="1"/>
  <c r="E35" i="30" s="1"/>
  <c r="F35" i="30" s="1"/>
  <c r="G35" i="30" s="1"/>
  <c r="H35" i="30" s="1"/>
  <c r="I35" i="30" s="1"/>
  <c r="J35" i="30" s="1"/>
  <c r="K35" i="30" s="1"/>
  <c r="C34" i="30"/>
  <c r="D34" i="30" s="1"/>
  <c r="E34" i="30" s="1"/>
  <c r="F34" i="30" s="1"/>
  <c r="G34" i="30" s="1"/>
  <c r="H34" i="30" s="1"/>
  <c r="I34" i="30" s="1"/>
  <c r="J34" i="30" s="1"/>
  <c r="K34" i="30" s="1"/>
  <c r="C32" i="30"/>
  <c r="D32" i="30" s="1"/>
  <c r="E32" i="30" s="1"/>
  <c r="F32" i="30" s="1"/>
  <c r="G32" i="30" s="1"/>
  <c r="H32" i="30" s="1"/>
  <c r="I32" i="30" s="1"/>
  <c r="J32" i="30" s="1"/>
  <c r="K32" i="30" s="1"/>
  <c r="C31" i="30"/>
  <c r="D31" i="30" s="1"/>
  <c r="E31" i="30" s="1"/>
  <c r="F31" i="30" s="1"/>
  <c r="G31" i="30" s="1"/>
  <c r="H31" i="30" s="1"/>
  <c r="I31" i="30" s="1"/>
  <c r="J31" i="30" s="1"/>
  <c r="K31" i="30" s="1"/>
  <c r="C30" i="30"/>
  <c r="D30" i="30" s="1"/>
  <c r="E30" i="30" s="1"/>
  <c r="F30" i="30" s="1"/>
  <c r="G30" i="30" s="1"/>
  <c r="H30" i="30" s="1"/>
  <c r="I30" i="30" s="1"/>
  <c r="J30" i="30" s="1"/>
  <c r="K30" i="30" s="1"/>
  <c r="C27" i="30"/>
  <c r="D27" i="30" s="1"/>
  <c r="E27" i="30" s="1"/>
  <c r="F27" i="30" s="1"/>
  <c r="G27" i="30" s="1"/>
  <c r="H27" i="30" s="1"/>
  <c r="I27" i="30" s="1"/>
  <c r="J27" i="30" s="1"/>
  <c r="K27" i="30" s="1"/>
  <c r="C24" i="30"/>
  <c r="D24" i="30" s="1"/>
  <c r="E24" i="30" s="1"/>
  <c r="F24" i="30" s="1"/>
  <c r="G24" i="30" s="1"/>
  <c r="H24" i="30" s="1"/>
  <c r="I24" i="30" s="1"/>
  <c r="J24" i="30" s="1"/>
  <c r="K24" i="30" s="1"/>
  <c r="C23" i="30"/>
  <c r="D23" i="30" s="1"/>
  <c r="E23" i="30" s="1"/>
  <c r="F23" i="30" s="1"/>
  <c r="G23" i="30" s="1"/>
  <c r="H23" i="30" s="1"/>
  <c r="I23" i="30" s="1"/>
  <c r="J23" i="30" s="1"/>
  <c r="K23" i="30" s="1"/>
  <c r="C22" i="30"/>
  <c r="D22" i="30" s="1"/>
  <c r="E22" i="30" s="1"/>
  <c r="F22" i="30" s="1"/>
  <c r="G22" i="30" s="1"/>
  <c r="H22" i="30" s="1"/>
  <c r="I22" i="30" s="1"/>
  <c r="J22" i="30" s="1"/>
  <c r="K22" i="30" s="1"/>
  <c r="C21" i="30"/>
  <c r="D21" i="30" s="1"/>
  <c r="E21" i="30" s="1"/>
  <c r="F21" i="30" s="1"/>
  <c r="G21" i="30" s="1"/>
  <c r="H21" i="30" s="1"/>
  <c r="I21" i="30" s="1"/>
  <c r="J21" i="30" s="1"/>
  <c r="K21" i="30" s="1"/>
  <c r="C18" i="30"/>
  <c r="C17" i="30"/>
  <c r="C16" i="30"/>
  <c r="C12" i="30"/>
  <c r="C9" i="30"/>
  <c r="C6" i="30"/>
  <c r="D24" i="9"/>
  <c r="D30" i="9"/>
  <c r="D31" i="9"/>
  <c r="D36" i="9"/>
  <c r="D35" i="9"/>
  <c r="D34" i="9"/>
  <c r="B36" i="9"/>
  <c r="B35" i="9"/>
  <c r="B34" i="9"/>
  <c r="B31" i="9"/>
  <c r="B30" i="9"/>
  <c r="B27" i="9"/>
  <c r="D27" i="9" s="1"/>
  <c r="B24" i="9"/>
  <c r="B11" i="9"/>
  <c r="B29" i="9" s="1"/>
  <c r="B13" i="9"/>
  <c r="D17" i="9"/>
  <c r="D16" i="9"/>
  <c r="D12" i="9"/>
  <c r="B10" i="9"/>
  <c r="B28" i="9" s="1"/>
  <c r="D18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B49" i="9"/>
  <c r="B39" i="9"/>
  <c r="B50" i="9"/>
  <c r="D32" i="9"/>
  <c r="B32" i="9"/>
  <c r="B14" i="9"/>
  <c r="B4" i="27" l="1"/>
  <c r="B4" i="7"/>
  <c r="B13" i="7"/>
  <c r="B13" i="26"/>
  <c r="D11" i="9"/>
  <c r="L11" i="30" s="1"/>
  <c r="L10" i="18" s="1"/>
  <c r="D28" i="9"/>
  <c r="L28" i="30" s="1"/>
  <c r="B28" i="30"/>
  <c r="D29" i="9"/>
  <c r="L29" i="30" s="1"/>
  <c r="B29" i="30"/>
  <c r="B2" i="29"/>
  <c r="B2" i="28"/>
  <c r="B2" i="7"/>
  <c r="C2" i="7" s="1"/>
  <c r="B7" i="28"/>
  <c r="B7" i="29"/>
  <c r="B3" i="7"/>
  <c r="B3" i="28"/>
  <c r="B3" i="29"/>
  <c r="B10" i="30"/>
  <c r="B3" i="27"/>
  <c r="D10" i="9"/>
  <c r="L10" i="30" s="1"/>
  <c r="L9" i="18" s="1"/>
  <c r="B4" i="8"/>
  <c r="B4" i="28"/>
  <c r="B11" i="30"/>
  <c r="B2" i="26"/>
  <c r="B2" i="8"/>
  <c r="B3" i="8"/>
  <c r="V40" i="30" a="1"/>
  <c r="V40" i="30" s="1"/>
  <c r="V94" i="30" s="1"/>
  <c r="P50" i="30" a="1"/>
  <c r="P50" i="30" s="1"/>
  <c r="P104" i="30" s="1"/>
  <c r="J98" i="30"/>
  <c r="G107" i="30"/>
  <c r="Z40" i="30" a="1"/>
  <c r="Z40" i="30" s="1"/>
  <c r="Z94" i="30" s="1"/>
  <c r="Z50" i="30" a="1"/>
  <c r="Z50" i="30" s="1"/>
  <c r="Z104" i="30" s="1"/>
  <c r="D51" i="30"/>
  <c r="E51" i="30" s="1"/>
  <c r="F51" i="30" s="1"/>
  <c r="G51" i="30" s="1"/>
  <c r="H51" i="30" s="1"/>
  <c r="I51" i="30" s="1"/>
  <c r="J51" i="30" s="1"/>
  <c r="K51" i="30" s="1"/>
  <c r="K105" i="30" s="1"/>
  <c r="AD40" i="30" a="1"/>
  <c r="AD40" i="30" s="1"/>
  <c r="AD94" i="30" s="1"/>
  <c r="Q52" i="30" a="1"/>
  <c r="Q52" i="30" s="1"/>
  <c r="Q106" i="30" s="1"/>
  <c r="N42" i="30" a="1"/>
  <c r="N42" i="30" s="1"/>
  <c r="N96" i="30" s="1"/>
  <c r="AA52" i="30" a="1"/>
  <c r="AA52" i="30" s="1"/>
  <c r="AA106" i="30" s="1"/>
  <c r="C99" i="30"/>
  <c r="Z42" i="30" a="1"/>
  <c r="Z42" i="30" s="1"/>
  <c r="Z96" i="30" s="1"/>
  <c r="AB53" i="30" a="1"/>
  <c r="AB53" i="30" s="1"/>
  <c r="AB107" i="30" s="1"/>
  <c r="V44" i="30" a="1"/>
  <c r="V44" i="30" s="1"/>
  <c r="V98" i="30" s="1"/>
  <c r="R54" i="30" a="1"/>
  <c r="R54" i="30" s="1"/>
  <c r="R108" i="30" s="1"/>
  <c r="D104" i="30"/>
  <c r="M45" i="30" a="1"/>
  <c r="M45" i="30" s="1"/>
  <c r="M99" i="30" s="1"/>
  <c r="AB54" i="30" a="1"/>
  <c r="AB54" i="30" s="1"/>
  <c r="AB108" i="30" s="1"/>
  <c r="H100" i="30"/>
  <c r="W45" i="30" a="1"/>
  <c r="W45" i="30" s="1"/>
  <c r="W99" i="30" s="1"/>
  <c r="X46" i="30" a="1"/>
  <c r="X46" i="30" s="1"/>
  <c r="X100" i="30" s="1"/>
  <c r="O49" i="30" a="1"/>
  <c r="O49" i="30" s="1"/>
  <c r="O103" i="30" s="1"/>
  <c r="N40" i="30" a="1"/>
  <c r="N40" i="30" s="1"/>
  <c r="N94" i="30" s="1"/>
  <c r="O48" i="30" a="1"/>
  <c r="O48" i="30" s="1"/>
  <c r="O102" i="30" s="1"/>
  <c r="R40" i="30" a="1"/>
  <c r="R40" i="30" s="1"/>
  <c r="R94" i="30" s="1"/>
  <c r="Y48" i="30" a="1"/>
  <c r="Y48" i="30" s="1"/>
  <c r="Y102" i="30" s="1"/>
  <c r="S40" i="30" a="1"/>
  <c r="S40" i="30" s="1"/>
  <c r="S94" i="30" s="1"/>
  <c r="AE40" i="30" a="1"/>
  <c r="AE40" i="30" s="1"/>
  <c r="AE94" i="30" s="1"/>
  <c r="W41" i="30" a="1"/>
  <c r="W41" i="30" s="1"/>
  <c r="W95" i="30" s="1"/>
  <c r="O42" i="30" a="1"/>
  <c r="O42" i="30" s="1"/>
  <c r="O96" i="30" s="1"/>
  <c r="AA42" i="30" a="1"/>
  <c r="AA42" i="30" s="1"/>
  <c r="AA96" i="30" s="1"/>
  <c r="W44" i="30" a="1"/>
  <c r="W44" i="30" s="1"/>
  <c r="W98" i="30" s="1"/>
  <c r="N45" i="30" a="1"/>
  <c r="N45" i="30" s="1"/>
  <c r="N99" i="30" s="1"/>
  <c r="X45" i="30" a="1"/>
  <c r="X45" i="30" s="1"/>
  <c r="X99" i="30" s="1"/>
  <c r="N46" i="30" a="1"/>
  <c r="N46" i="30" s="1"/>
  <c r="N100" i="30" s="1"/>
  <c r="Y46" i="30" a="1"/>
  <c r="Y46" i="30" s="1"/>
  <c r="Y100" i="30" s="1"/>
  <c r="Z48" i="30" a="1"/>
  <c r="Z48" i="30" s="1"/>
  <c r="Z102" i="30" s="1"/>
  <c r="P49" i="30" a="1"/>
  <c r="P49" i="30" s="1"/>
  <c r="P103" i="30" s="1"/>
  <c r="Z49" i="30" a="1"/>
  <c r="Z49" i="30" s="1"/>
  <c r="Z103" i="30" s="1"/>
  <c r="Q50" i="30" a="1"/>
  <c r="Q50" i="30" s="1"/>
  <c r="Q104" i="30" s="1"/>
  <c r="AA50" i="30" a="1"/>
  <c r="AA50" i="30" s="1"/>
  <c r="AA104" i="30" s="1"/>
  <c r="Q51" i="30" a="1"/>
  <c r="Q51" i="30" s="1"/>
  <c r="Q105" i="30" s="1"/>
  <c r="R52" i="30" a="1"/>
  <c r="R52" i="30" s="1"/>
  <c r="R106" i="30" s="1"/>
  <c r="AB52" i="30" a="1"/>
  <c r="AB52" i="30" s="1"/>
  <c r="AB106" i="30" s="1"/>
  <c r="R53" i="30" a="1"/>
  <c r="R53" i="30" s="1"/>
  <c r="R107" i="30" s="1"/>
  <c r="AC53" i="30" a="1"/>
  <c r="AC53" i="30" s="1"/>
  <c r="AC107" i="30" s="1"/>
  <c r="S54" i="30" a="1"/>
  <c r="S54" i="30" s="1"/>
  <c r="S108" i="30" s="1"/>
  <c r="AC54" i="30" a="1"/>
  <c r="AC54" i="30" s="1"/>
  <c r="AC108" i="30" s="1"/>
  <c r="C94" i="30"/>
  <c r="H95" i="30"/>
  <c r="D99" i="30"/>
  <c r="I100" i="30"/>
  <c r="G102" i="30"/>
  <c r="E104" i="30"/>
  <c r="J105" i="30"/>
  <c r="C106" i="30"/>
  <c r="H107" i="30"/>
  <c r="AF40" i="30" a="1"/>
  <c r="AF40" i="30" s="1"/>
  <c r="AF94" i="30" s="1"/>
  <c r="X41" i="30" a="1"/>
  <c r="X41" i="30" s="1"/>
  <c r="X95" i="30" s="1"/>
  <c r="P42" i="30" a="1"/>
  <c r="P42" i="30" s="1"/>
  <c r="P96" i="30" s="1"/>
  <c r="AB42" i="30" a="1"/>
  <c r="AB42" i="30" s="1"/>
  <c r="AB96" i="30" s="1"/>
  <c r="X44" i="30" a="1"/>
  <c r="X44" i="30" s="1"/>
  <c r="X98" i="30" s="1"/>
  <c r="O45" i="30" a="1"/>
  <c r="O45" i="30" s="1"/>
  <c r="O99" i="30" s="1"/>
  <c r="Y45" i="30" a="1"/>
  <c r="Y45" i="30" s="1"/>
  <c r="Y99" i="30" s="1"/>
  <c r="O46" i="30" a="1"/>
  <c r="O46" i="30" s="1"/>
  <c r="O100" i="30" s="1"/>
  <c r="P48" i="30" a="1"/>
  <c r="P48" i="30" s="1"/>
  <c r="P102" i="30" s="1"/>
  <c r="AA48" i="30" a="1"/>
  <c r="AA48" i="30" s="1"/>
  <c r="AA102" i="30" s="1"/>
  <c r="Q49" i="30" a="1"/>
  <c r="Q49" i="30" s="1"/>
  <c r="Q103" i="30" s="1"/>
  <c r="AA49" i="30" a="1"/>
  <c r="AA49" i="30" s="1"/>
  <c r="AA103" i="30" s="1"/>
  <c r="AB50" i="30" a="1"/>
  <c r="AB50" i="30" s="1"/>
  <c r="AB104" i="30" s="1"/>
  <c r="R51" i="30" a="1"/>
  <c r="R51" i="30" s="1"/>
  <c r="R105" i="30" s="1"/>
  <c r="AB51" i="30" a="1"/>
  <c r="AB51" i="30" s="1"/>
  <c r="AB105" i="30" s="1"/>
  <c r="S52" i="30" a="1"/>
  <c r="S52" i="30" s="1"/>
  <c r="S106" i="30" s="1"/>
  <c r="AC52" i="30" a="1"/>
  <c r="AC52" i="30" s="1"/>
  <c r="AC106" i="30" s="1"/>
  <c r="S53" i="30" a="1"/>
  <c r="S53" i="30" s="1"/>
  <c r="S107" i="30" s="1"/>
  <c r="T54" i="30" a="1"/>
  <c r="T54" i="30" s="1"/>
  <c r="T108" i="30" s="1"/>
  <c r="AD54" i="30" a="1"/>
  <c r="AD54" i="30" s="1"/>
  <c r="AD108" i="30" s="1"/>
  <c r="D94" i="30"/>
  <c r="I95" i="30"/>
  <c r="E99" i="30"/>
  <c r="J100" i="30"/>
  <c r="C101" i="30"/>
  <c r="H102" i="30"/>
  <c r="F104" i="30"/>
  <c r="D106" i="30"/>
  <c r="I107" i="30"/>
  <c r="U40" i="30" a="1"/>
  <c r="U40" i="30" s="1"/>
  <c r="U94" i="30" s="1"/>
  <c r="M41" i="30" a="1"/>
  <c r="M41" i="30" s="1"/>
  <c r="M95" i="30" s="1"/>
  <c r="Y41" i="30" a="1"/>
  <c r="Y41" i="30" s="1"/>
  <c r="Y95" i="30" s="1"/>
  <c r="Q42" i="30" a="1"/>
  <c r="Q42" i="30" s="1"/>
  <c r="Q96" i="30" s="1"/>
  <c r="AC42" i="30" a="1"/>
  <c r="AC42" i="30" s="1"/>
  <c r="AC96" i="30" s="1"/>
  <c r="M44" i="30" a="1"/>
  <c r="M44" i="30" s="1"/>
  <c r="M98" i="30" s="1"/>
  <c r="Y44" i="30" a="1"/>
  <c r="Y44" i="30" s="1"/>
  <c r="Y98" i="30" s="1"/>
  <c r="Z45" i="30" a="1"/>
  <c r="Z45" i="30" s="1"/>
  <c r="Z99" i="30" s="1"/>
  <c r="P46" i="30" a="1"/>
  <c r="P46" i="30" s="1"/>
  <c r="P100" i="30" s="1"/>
  <c r="Z46" i="30" a="1"/>
  <c r="Z46" i="30" s="1"/>
  <c r="Z100" i="30" s="1"/>
  <c r="Q48" i="30" a="1"/>
  <c r="Q48" i="30" s="1"/>
  <c r="Q102" i="30" s="1"/>
  <c r="R49" i="30" a="1"/>
  <c r="R49" i="30" s="1"/>
  <c r="R103" i="30" s="1"/>
  <c r="AB49" i="30" a="1"/>
  <c r="AB49" i="30" s="1"/>
  <c r="AB103" i="30" s="1"/>
  <c r="R50" i="30" a="1"/>
  <c r="R50" i="30" s="1"/>
  <c r="R104" i="30" s="1"/>
  <c r="AC50" i="30" a="1"/>
  <c r="AC50" i="30" s="1"/>
  <c r="AC104" i="30" s="1"/>
  <c r="S51" i="30" a="1"/>
  <c r="S51" i="30" s="1"/>
  <c r="S105" i="30" s="1"/>
  <c r="AC51" i="30" a="1"/>
  <c r="AC51" i="30" s="1"/>
  <c r="AC105" i="30" s="1"/>
  <c r="AD52" i="30" a="1"/>
  <c r="AD52" i="30" s="1"/>
  <c r="AD106" i="30" s="1"/>
  <c r="T53" i="30" a="1"/>
  <c r="T53" i="30" s="1"/>
  <c r="T107" i="30" s="1"/>
  <c r="AD53" i="30" a="1"/>
  <c r="AD53" i="30" s="1"/>
  <c r="AD107" i="30" s="1"/>
  <c r="U54" i="30" a="1"/>
  <c r="U54" i="30" s="1"/>
  <c r="U108" i="30" s="1"/>
  <c r="AE54" i="30" a="1"/>
  <c r="AE54" i="30" s="1"/>
  <c r="AE108" i="30" s="1"/>
  <c r="E94" i="30"/>
  <c r="J95" i="30"/>
  <c r="C96" i="30"/>
  <c r="F99" i="30"/>
  <c r="I102" i="30"/>
  <c r="G104" i="30"/>
  <c r="E106" i="30"/>
  <c r="J107" i="30"/>
  <c r="C108" i="30"/>
  <c r="AA51" i="30" a="1"/>
  <c r="AA51" i="30" s="1"/>
  <c r="AA105" i="30" s="1"/>
  <c r="N41" i="30" a="1"/>
  <c r="N41" i="30" s="1"/>
  <c r="N95" i="30" s="1"/>
  <c r="Z41" i="30" a="1"/>
  <c r="Z41" i="30" s="1"/>
  <c r="Z95" i="30" s="1"/>
  <c r="R42" i="30" a="1"/>
  <c r="R42" i="30" s="1"/>
  <c r="R96" i="30" s="1"/>
  <c r="AD42" i="30" a="1"/>
  <c r="AD42" i="30" s="1"/>
  <c r="AD96" i="30" s="1"/>
  <c r="N44" i="30" a="1"/>
  <c r="N44" i="30" s="1"/>
  <c r="N98" i="30" s="1"/>
  <c r="Z44" i="30" a="1"/>
  <c r="Z44" i="30" s="1"/>
  <c r="Z98" i="30" s="1"/>
  <c r="P45" i="30" a="1"/>
  <c r="P45" i="30" s="1"/>
  <c r="P99" i="30" s="1"/>
  <c r="AA45" i="30" a="1"/>
  <c r="AA45" i="30" s="1"/>
  <c r="AA99" i="30" s="1"/>
  <c r="Q46" i="30" a="1"/>
  <c r="Q46" i="30" s="1"/>
  <c r="Q100" i="30" s="1"/>
  <c r="AA46" i="30" a="1"/>
  <c r="AA46" i="30" s="1"/>
  <c r="AA100" i="30" s="1"/>
  <c r="R48" i="30" a="1"/>
  <c r="R48" i="30" s="1"/>
  <c r="R102" i="30" s="1"/>
  <c r="AB48" i="30" a="1"/>
  <c r="AB48" i="30" s="1"/>
  <c r="AB102" i="30" s="1"/>
  <c r="S49" i="30" a="1"/>
  <c r="S49" i="30" s="1"/>
  <c r="S103" i="30" s="1"/>
  <c r="AC49" i="30" a="1"/>
  <c r="AC49" i="30" s="1"/>
  <c r="AC103" i="30" s="1"/>
  <c r="S50" i="30" a="1"/>
  <c r="S50" i="30" s="1"/>
  <c r="S104" i="30" s="1"/>
  <c r="T51" i="30" a="1"/>
  <c r="T51" i="30" s="1"/>
  <c r="T105" i="30" s="1"/>
  <c r="AD51" i="30" a="1"/>
  <c r="AD51" i="30" s="1"/>
  <c r="AD105" i="30" s="1"/>
  <c r="T52" i="30" a="1"/>
  <c r="T52" i="30" s="1"/>
  <c r="T106" i="30" s="1"/>
  <c r="AE52" i="30" a="1"/>
  <c r="AE52" i="30" s="1"/>
  <c r="AE106" i="30" s="1"/>
  <c r="U53" i="30" a="1"/>
  <c r="U53" i="30" s="1"/>
  <c r="U107" i="30" s="1"/>
  <c r="AE53" i="30" a="1"/>
  <c r="AE53" i="30" s="1"/>
  <c r="AE107" i="30" s="1"/>
  <c r="AF54" i="30" a="1"/>
  <c r="AF54" i="30" s="1"/>
  <c r="AF108" i="30" s="1"/>
  <c r="F94" i="30"/>
  <c r="D96" i="30"/>
  <c r="G99" i="30"/>
  <c r="J102" i="30"/>
  <c r="C103" i="30"/>
  <c r="H104" i="30"/>
  <c r="F106" i="30"/>
  <c r="D108" i="30"/>
  <c r="G95" i="30"/>
  <c r="W40" i="30" a="1"/>
  <c r="W40" i="30" s="1"/>
  <c r="W94" i="30" s="1"/>
  <c r="O41" i="30" a="1"/>
  <c r="O41" i="30" s="1"/>
  <c r="O95" i="30" s="1"/>
  <c r="AA41" i="30" a="1"/>
  <c r="AA41" i="30" s="1"/>
  <c r="AA95" i="30" s="1"/>
  <c r="S42" i="30" a="1"/>
  <c r="S42" i="30" s="1"/>
  <c r="S96" i="30" s="1"/>
  <c r="AE42" i="30" a="1"/>
  <c r="AE42" i="30" s="1"/>
  <c r="AE96" i="30" s="1"/>
  <c r="O44" i="30" a="1"/>
  <c r="O44" i="30" s="1"/>
  <c r="O98" i="30" s="1"/>
  <c r="AA44" i="30" a="1"/>
  <c r="AA44" i="30" s="1"/>
  <c r="AA98" i="30" s="1"/>
  <c r="Q45" i="30" a="1"/>
  <c r="Q45" i="30" s="1"/>
  <c r="Q99" i="30" s="1"/>
  <c r="R46" i="30" a="1"/>
  <c r="R46" i="30" s="1"/>
  <c r="R100" i="30" s="1"/>
  <c r="AB46" i="30" a="1"/>
  <c r="AB46" i="30" s="1"/>
  <c r="AB100" i="30" s="1"/>
  <c r="S48" i="30" a="1"/>
  <c r="S48" i="30" s="1"/>
  <c r="S102" i="30" s="1"/>
  <c r="AC48" i="30" a="1"/>
  <c r="AC48" i="30" s="1"/>
  <c r="AC102" i="30" s="1"/>
  <c r="AD49" i="30" a="1"/>
  <c r="AD49" i="30" s="1"/>
  <c r="AD103" i="30" s="1"/>
  <c r="T50" i="30" a="1"/>
  <c r="T50" i="30" s="1"/>
  <c r="T104" i="30" s="1"/>
  <c r="AD50" i="30" a="1"/>
  <c r="AD50" i="30" s="1"/>
  <c r="AD104" i="30" s="1"/>
  <c r="U51" i="30" a="1"/>
  <c r="U51" i="30" s="1"/>
  <c r="U105" i="30" s="1"/>
  <c r="AE51" i="30" a="1"/>
  <c r="AE51" i="30" s="1"/>
  <c r="AE105" i="30" s="1"/>
  <c r="U52" i="30" a="1"/>
  <c r="U52" i="30" s="1"/>
  <c r="U106" i="30" s="1"/>
  <c r="V53" i="30" a="1"/>
  <c r="V53" i="30" s="1"/>
  <c r="V107" i="30" s="1"/>
  <c r="AF53" i="30" a="1"/>
  <c r="AF53" i="30" s="1"/>
  <c r="AF107" i="30" s="1"/>
  <c r="V54" i="30" a="1"/>
  <c r="V54" i="30" s="1"/>
  <c r="V108" i="30" s="1"/>
  <c r="G94" i="30"/>
  <c r="E96" i="30"/>
  <c r="C98" i="30"/>
  <c r="H99" i="30"/>
  <c r="D103" i="30"/>
  <c r="I104" i="30"/>
  <c r="G106" i="30"/>
  <c r="E108" i="30"/>
  <c r="I105" i="30"/>
  <c r="C43" i="30"/>
  <c r="P41" i="30" a="1"/>
  <c r="P41" i="30" s="1"/>
  <c r="P95" i="30" s="1"/>
  <c r="T42" i="30" a="1"/>
  <c r="T42" i="30" s="1"/>
  <c r="T96" i="30" s="1"/>
  <c r="AF42" i="30" a="1"/>
  <c r="AF42" i="30" s="1"/>
  <c r="AF96" i="30" s="1"/>
  <c r="P44" i="30" a="1"/>
  <c r="P44" i="30" s="1"/>
  <c r="P98" i="30" s="1"/>
  <c r="AB44" i="30" a="1"/>
  <c r="AB44" i="30" s="1"/>
  <c r="AB98" i="30" s="1"/>
  <c r="R45" i="30" a="1"/>
  <c r="R45" i="30" s="1"/>
  <c r="R99" i="30" s="1"/>
  <c r="AB45" i="30" a="1"/>
  <c r="AB45" i="30" s="1"/>
  <c r="AB99" i="30" s="1"/>
  <c r="S46" i="30" a="1"/>
  <c r="S46" i="30" s="1"/>
  <c r="S100" i="30" s="1"/>
  <c r="AC46" i="30" a="1"/>
  <c r="AC46" i="30" s="1"/>
  <c r="AC100" i="30" s="1"/>
  <c r="T48" i="30" a="1"/>
  <c r="T48" i="30" s="1"/>
  <c r="T102" i="30" s="1"/>
  <c r="AD48" i="30" a="1"/>
  <c r="AD48" i="30" s="1"/>
  <c r="AD102" i="30" s="1"/>
  <c r="T49" i="30" a="1"/>
  <c r="T49" i="30" s="1"/>
  <c r="T103" i="30" s="1"/>
  <c r="AE49" i="30" a="1"/>
  <c r="AE49" i="30" s="1"/>
  <c r="AE103" i="30" s="1"/>
  <c r="U50" i="30" a="1"/>
  <c r="U50" i="30" s="1"/>
  <c r="U104" i="30" s="1"/>
  <c r="AE50" i="30" a="1"/>
  <c r="AE50" i="30" s="1"/>
  <c r="AE104" i="30" s="1"/>
  <c r="AF51" i="30" a="1"/>
  <c r="AF51" i="30" s="1"/>
  <c r="AF105" i="30" s="1"/>
  <c r="V52" i="30" a="1"/>
  <c r="V52" i="30" s="1"/>
  <c r="V106" i="30" s="1"/>
  <c r="AF52" i="30" a="1"/>
  <c r="AF52" i="30" s="1"/>
  <c r="AF106" i="30" s="1"/>
  <c r="W53" i="30" a="1"/>
  <c r="W53" i="30" s="1"/>
  <c r="W107" i="30" s="1"/>
  <c r="M54" i="30" a="1"/>
  <c r="M54" i="30" s="1"/>
  <c r="M108" i="30" s="1"/>
  <c r="W54" i="30" a="1"/>
  <c r="W54" i="30" s="1"/>
  <c r="W108" i="30" s="1"/>
  <c r="H94" i="30"/>
  <c r="F96" i="30"/>
  <c r="D98" i="30"/>
  <c r="I99" i="30"/>
  <c r="E103" i="30"/>
  <c r="J104" i="30"/>
  <c r="C105" i="30"/>
  <c r="H106" i="30"/>
  <c r="F108" i="30"/>
  <c r="X40" i="30" a="1"/>
  <c r="X40" i="30" s="1"/>
  <c r="X94" i="30" s="1"/>
  <c r="AB41" i="30" a="1"/>
  <c r="AB41" i="30" s="1"/>
  <c r="AB95" i="30" s="1"/>
  <c r="D47" i="30"/>
  <c r="M40" i="30" a="1"/>
  <c r="M40" i="30" s="1"/>
  <c r="M94" i="30" s="1"/>
  <c r="Y40" i="30" a="1"/>
  <c r="Y40" i="30" s="1"/>
  <c r="Y94" i="30" s="1"/>
  <c r="Q41" i="30" a="1"/>
  <c r="Q41" i="30" s="1"/>
  <c r="Q95" i="30" s="1"/>
  <c r="AC41" i="30" a="1"/>
  <c r="AC41" i="30" s="1"/>
  <c r="AC95" i="30" s="1"/>
  <c r="U42" i="30" a="1"/>
  <c r="U42" i="30" s="1"/>
  <c r="U96" i="30" s="1"/>
  <c r="Q44" i="30" a="1"/>
  <c r="Q44" i="30" s="1"/>
  <c r="Q98" i="30" s="1"/>
  <c r="AC44" i="30" a="1"/>
  <c r="AC44" i="30" s="1"/>
  <c r="AC98" i="30" s="1"/>
  <c r="S45" i="30" a="1"/>
  <c r="S45" i="30" s="1"/>
  <c r="S99" i="30" s="1"/>
  <c r="AC45" i="30" a="1"/>
  <c r="AC45" i="30" s="1"/>
  <c r="AC99" i="30" s="1"/>
  <c r="AD46" i="30" a="1"/>
  <c r="AD46" i="30" s="1"/>
  <c r="AD100" i="30" s="1"/>
  <c r="U48" i="30" a="1"/>
  <c r="U48" i="30" s="1"/>
  <c r="U102" i="30" s="1"/>
  <c r="AE48" i="30" a="1"/>
  <c r="AE48" i="30" s="1"/>
  <c r="AE102" i="30" s="1"/>
  <c r="U49" i="30" a="1"/>
  <c r="U49" i="30" s="1"/>
  <c r="U103" i="30" s="1"/>
  <c r="V50" i="30" a="1"/>
  <c r="V50" i="30" s="1"/>
  <c r="V104" i="30" s="1"/>
  <c r="AF50" i="30" a="1"/>
  <c r="AF50" i="30" s="1"/>
  <c r="AF104" i="30" s="1"/>
  <c r="V51" i="30" a="1"/>
  <c r="V51" i="30" s="1"/>
  <c r="V105" i="30" s="1"/>
  <c r="M52" i="30" a="1"/>
  <c r="M52" i="30" s="1"/>
  <c r="M106" i="30" s="1"/>
  <c r="W52" i="30" a="1"/>
  <c r="W52" i="30" s="1"/>
  <c r="W106" i="30" s="1"/>
  <c r="M53" i="30" a="1"/>
  <c r="M53" i="30" s="1"/>
  <c r="M107" i="30" s="1"/>
  <c r="N54" i="30" a="1"/>
  <c r="N54" i="30" s="1"/>
  <c r="N108" i="30" s="1"/>
  <c r="X54" i="30" a="1"/>
  <c r="X54" i="30" s="1"/>
  <c r="X108" i="30" s="1"/>
  <c r="I94" i="30"/>
  <c r="G96" i="30"/>
  <c r="E98" i="30"/>
  <c r="J99" i="30"/>
  <c r="C100" i="30"/>
  <c r="F103" i="30"/>
  <c r="D105" i="30"/>
  <c r="I106" i="30"/>
  <c r="G108" i="30"/>
  <c r="R41" i="30" a="1"/>
  <c r="R41" i="30" s="1"/>
  <c r="R95" i="30" s="1"/>
  <c r="AD41" i="30" a="1"/>
  <c r="AD41" i="30" s="1"/>
  <c r="AD95" i="30" s="1"/>
  <c r="V42" i="30" a="1"/>
  <c r="V42" i="30" s="1"/>
  <c r="V96" i="30" s="1"/>
  <c r="R44" i="30" a="1"/>
  <c r="R44" i="30" s="1"/>
  <c r="R98" i="30" s="1"/>
  <c r="T45" i="30" a="1"/>
  <c r="T45" i="30" s="1"/>
  <c r="T99" i="30" s="1"/>
  <c r="AD45" i="30" a="1"/>
  <c r="AD45" i="30" s="1"/>
  <c r="AD99" i="30" s="1"/>
  <c r="T46" i="30" a="1"/>
  <c r="T46" i="30" s="1"/>
  <c r="T100" i="30" s="1"/>
  <c r="AE46" i="30" a="1"/>
  <c r="AE46" i="30" s="1"/>
  <c r="AE100" i="30" s="1"/>
  <c r="AF48" i="30" a="1"/>
  <c r="AF48" i="30" s="1"/>
  <c r="AF102" i="30" s="1"/>
  <c r="V49" i="30" a="1"/>
  <c r="V49" i="30" s="1"/>
  <c r="V103" i="30" s="1"/>
  <c r="AF49" i="30" a="1"/>
  <c r="AF49" i="30" s="1"/>
  <c r="AF103" i="30" s="1"/>
  <c r="W50" i="30" a="1"/>
  <c r="W50" i="30" s="1"/>
  <c r="W104" i="30" s="1"/>
  <c r="M51" i="30" a="1"/>
  <c r="M51" i="30" s="1"/>
  <c r="M105" i="30" s="1"/>
  <c r="W51" i="30" a="1"/>
  <c r="W51" i="30" s="1"/>
  <c r="W105" i="30" s="1"/>
  <c r="X52" i="30" a="1"/>
  <c r="X52" i="30" s="1"/>
  <c r="X106" i="30" s="1"/>
  <c r="N53" i="30" a="1"/>
  <c r="N53" i="30" s="1"/>
  <c r="N107" i="30" s="1"/>
  <c r="X53" i="30" a="1"/>
  <c r="X53" i="30" s="1"/>
  <c r="X107" i="30" s="1"/>
  <c r="O54" i="30" a="1"/>
  <c r="O54" i="30" s="1"/>
  <c r="O108" i="30" s="1"/>
  <c r="Y54" i="30" a="1"/>
  <c r="Y54" i="30" s="1"/>
  <c r="Y108" i="30" s="1"/>
  <c r="J94" i="30"/>
  <c r="C95" i="30"/>
  <c r="H96" i="30"/>
  <c r="F98" i="30"/>
  <c r="D100" i="30"/>
  <c r="G103" i="30"/>
  <c r="E105" i="30"/>
  <c r="J106" i="30"/>
  <c r="C107" i="30"/>
  <c r="H108" i="30"/>
  <c r="V41" i="30" a="1"/>
  <c r="V41" i="30" s="1"/>
  <c r="V95" i="30" s="1"/>
  <c r="O40" i="30" a="1"/>
  <c r="O40" i="30" s="1"/>
  <c r="O94" i="30" s="1"/>
  <c r="AA40" i="30" a="1"/>
  <c r="AA40" i="30" s="1"/>
  <c r="AA94" i="30" s="1"/>
  <c r="S41" i="30" a="1"/>
  <c r="S41" i="30" s="1"/>
  <c r="S95" i="30" s="1"/>
  <c r="AE41" i="30" a="1"/>
  <c r="AE41" i="30" s="1"/>
  <c r="AE95" i="30" s="1"/>
  <c r="W42" i="30" a="1"/>
  <c r="W42" i="30" s="1"/>
  <c r="W96" i="30" s="1"/>
  <c r="S44" i="30" a="1"/>
  <c r="S44" i="30" s="1"/>
  <c r="S98" i="30" s="1"/>
  <c r="AD44" i="30" a="1"/>
  <c r="AD44" i="30" s="1"/>
  <c r="AD98" i="30" s="1"/>
  <c r="U45" i="30" a="1"/>
  <c r="U45" i="30" s="1"/>
  <c r="U99" i="30" s="1"/>
  <c r="AE45" i="30" a="1"/>
  <c r="AE45" i="30" s="1"/>
  <c r="AE99" i="30" s="1"/>
  <c r="U46" i="30" a="1"/>
  <c r="U46" i="30" s="1"/>
  <c r="U100" i="30" s="1"/>
  <c r="V48" i="30" a="1"/>
  <c r="V48" i="30" s="1"/>
  <c r="V102" i="30" s="1"/>
  <c r="M49" i="30" a="1"/>
  <c r="M49" i="30" s="1"/>
  <c r="M103" i="30" s="1"/>
  <c r="W49" i="30" a="1"/>
  <c r="W49" i="30" s="1"/>
  <c r="W103" i="30" s="1"/>
  <c r="M50" i="30" a="1"/>
  <c r="M50" i="30" s="1"/>
  <c r="M104" i="30" s="1"/>
  <c r="N51" i="30" a="1"/>
  <c r="N51" i="30" s="1"/>
  <c r="N105" i="30" s="1"/>
  <c r="X51" i="30" a="1"/>
  <c r="X51" i="30" s="1"/>
  <c r="X105" i="30" s="1"/>
  <c r="N52" i="30" a="1"/>
  <c r="N52" i="30" s="1"/>
  <c r="N106" i="30" s="1"/>
  <c r="Y52" i="30" a="1"/>
  <c r="Y52" i="30" s="1"/>
  <c r="Y106" i="30" s="1"/>
  <c r="O53" i="30" a="1"/>
  <c r="O53" i="30" s="1"/>
  <c r="O107" i="30" s="1"/>
  <c r="Y53" i="30" a="1"/>
  <c r="Y53" i="30" s="1"/>
  <c r="Y107" i="30" s="1"/>
  <c r="Z54" i="30" a="1"/>
  <c r="Z54" i="30" s="1"/>
  <c r="Z108" i="30" s="1"/>
  <c r="D95" i="30"/>
  <c r="I96" i="30"/>
  <c r="B97" i="30"/>
  <c r="G98" i="30"/>
  <c r="E100" i="30"/>
  <c r="C102" i="30"/>
  <c r="H103" i="30"/>
  <c r="F105" i="30"/>
  <c r="D107" i="30"/>
  <c r="I108" i="30"/>
  <c r="P40" i="30" a="1"/>
  <c r="P40" i="30" s="1"/>
  <c r="P94" i="30" s="1"/>
  <c r="AB40" i="30" a="1"/>
  <c r="AB40" i="30" s="1"/>
  <c r="AB94" i="30" s="1"/>
  <c r="T41" i="30" a="1"/>
  <c r="T41" i="30" s="1"/>
  <c r="T95" i="30" s="1"/>
  <c r="AF41" i="30" a="1"/>
  <c r="AF41" i="30" s="1"/>
  <c r="AF95" i="30" s="1"/>
  <c r="X42" i="30" a="1"/>
  <c r="X42" i="30" s="1"/>
  <c r="X96" i="30" s="1"/>
  <c r="T44" i="30" a="1"/>
  <c r="T44" i="30" s="1"/>
  <c r="T98" i="30" s="1"/>
  <c r="AE44" i="30" a="1"/>
  <c r="AE44" i="30" s="1"/>
  <c r="AE98" i="30" s="1"/>
  <c r="AF45" i="30" a="1"/>
  <c r="AF45" i="30" s="1"/>
  <c r="AF99" i="30" s="1"/>
  <c r="V46" i="30" a="1"/>
  <c r="V46" i="30" s="1"/>
  <c r="V100" i="30" s="1"/>
  <c r="AF46" i="30" a="1"/>
  <c r="AF46" i="30" s="1"/>
  <c r="AF100" i="30" s="1"/>
  <c r="M48" i="30" a="1"/>
  <c r="M48" i="30" s="1"/>
  <c r="M102" i="30" s="1"/>
  <c r="W48" i="30" a="1"/>
  <c r="W48" i="30" s="1"/>
  <c r="W102" i="30" s="1"/>
  <c r="X49" i="30" a="1"/>
  <c r="X49" i="30" s="1"/>
  <c r="X103" i="30" s="1"/>
  <c r="N50" i="30" a="1"/>
  <c r="N50" i="30" s="1"/>
  <c r="N104" i="30" s="1"/>
  <c r="X50" i="30" a="1"/>
  <c r="X50" i="30" s="1"/>
  <c r="X104" i="30" s="1"/>
  <c r="O51" i="30" a="1"/>
  <c r="O51" i="30" s="1"/>
  <c r="O105" i="30" s="1"/>
  <c r="Y51" i="30" a="1"/>
  <c r="Y51" i="30" s="1"/>
  <c r="Y105" i="30" s="1"/>
  <c r="O52" i="30" a="1"/>
  <c r="O52" i="30" s="1"/>
  <c r="O106" i="30" s="1"/>
  <c r="P53" i="30" a="1"/>
  <c r="P53" i="30" s="1"/>
  <c r="P107" i="30" s="1"/>
  <c r="Z53" i="30" a="1"/>
  <c r="Z53" i="30" s="1"/>
  <c r="Z107" i="30" s="1"/>
  <c r="P54" i="30" a="1"/>
  <c r="P54" i="30" s="1"/>
  <c r="P108" i="30" s="1"/>
  <c r="AA54" i="30" a="1"/>
  <c r="AA54" i="30" s="1"/>
  <c r="AA108" i="30" s="1"/>
  <c r="E95" i="30"/>
  <c r="J96" i="30"/>
  <c r="H98" i="30"/>
  <c r="F100" i="30"/>
  <c r="D102" i="30"/>
  <c r="I103" i="30"/>
  <c r="G105" i="30"/>
  <c r="E107" i="30"/>
  <c r="J108" i="30"/>
  <c r="P51" i="30" a="1"/>
  <c r="P51" i="30" s="1"/>
  <c r="P105" i="30" s="1"/>
  <c r="Q40" i="30" a="1"/>
  <c r="Q40" i="30" s="1"/>
  <c r="Q94" i="30" s="1"/>
  <c r="AC40" i="30" a="1"/>
  <c r="AC40" i="30" s="1"/>
  <c r="AC94" i="30" s="1"/>
  <c r="U41" i="30" a="1"/>
  <c r="U41" i="30" s="1"/>
  <c r="U95" i="30" s="1"/>
  <c r="M42" i="30" a="1"/>
  <c r="M42" i="30" s="1"/>
  <c r="M96" i="30" s="1"/>
  <c r="Y42" i="30" a="1"/>
  <c r="Y42" i="30" s="1"/>
  <c r="Y96" i="30" s="1"/>
  <c r="U44" i="30" a="1"/>
  <c r="U44" i="30" s="1"/>
  <c r="U98" i="30" s="1"/>
  <c r="AF44" i="30" a="1"/>
  <c r="AF44" i="30" s="1"/>
  <c r="AF98" i="30" s="1"/>
  <c r="V45" i="30" a="1"/>
  <c r="V45" i="30" s="1"/>
  <c r="V99" i="30" s="1"/>
  <c r="M46" i="30" a="1"/>
  <c r="M46" i="30" s="1"/>
  <c r="M100" i="30" s="1"/>
  <c r="W46" i="30" a="1"/>
  <c r="W46" i="30" s="1"/>
  <c r="W100" i="30" s="1"/>
  <c r="N48" i="30" a="1"/>
  <c r="N48" i="30" s="1"/>
  <c r="N102" i="30" s="1"/>
  <c r="X48" i="30" a="1"/>
  <c r="X48" i="30" s="1"/>
  <c r="X102" i="30" s="1"/>
  <c r="N49" i="30" a="1"/>
  <c r="N49" i="30" s="1"/>
  <c r="N103" i="30" s="1"/>
  <c r="Y49" i="30" a="1"/>
  <c r="Y49" i="30" s="1"/>
  <c r="Y103" i="30" s="1"/>
  <c r="O50" i="30" a="1"/>
  <c r="O50" i="30" s="1"/>
  <c r="O104" i="30" s="1"/>
  <c r="Y50" i="30" a="1"/>
  <c r="Y50" i="30" s="1"/>
  <c r="Y104" i="30" s="1"/>
  <c r="P52" i="30" a="1"/>
  <c r="P52" i="30" s="1"/>
  <c r="P106" i="30" s="1"/>
  <c r="Z52" i="30" a="1"/>
  <c r="Z52" i="30" s="1"/>
  <c r="Z106" i="30" s="1"/>
  <c r="Q53" i="30" a="1"/>
  <c r="Q53" i="30" s="1"/>
  <c r="Q107" i="30" s="1"/>
  <c r="AA53" i="30" a="1"/>
  <c r="AA53" i="30" s="1"/>
  <c r="AA107" i="30" s="1"/>
  <c r="Q54" i="30" a="1"/>
  <c r="Q54" i="30" s="1"/>
  <c r="Q108" i="30" s="1"/>
  <c r="F95" i="30"/>
  <c r="I98" i="30"/>
  <c r="G100" i="30"/>
  <c r="E102" i="30"/>
  <c r="J103" i="30"/>
  <c r="C104" i="30"/>
  <c r="H105" i="30"/>
  <c r="F107" i="30"/>
  <c r="P39" i="30" a="1"/>
  <c r="P39" i="30" s="1"/>
  <c r="P93" i="30" s="1"/>
  <c r="AB39" i="30" a="1"/>
  <c r="AB39" i="30" s="1"/>
  <c r="AB93" i="30" s="1"/>
  <c r="F93" i="30"/>
  <c r="AC39" i="30" a="1"/>
  <c r="AC39" i="30" s="1"/>
  <c r="AC93" i="30" s="1"/>
  <c r="G93" i="30"/>
  <c r="Q39" i="30" a="1"/>
  <c r="Q39" i="30" s="1"/>
  <c r="Q93" i="30" s="1"/>
  <c r="R39" i="30" a="1"/>
  <c r="R39" i="30" s="1"/>
  <c r="R93" i="30" s="1"/>
  <c r="AD39" i="30" a="1"/>
  <c r="AD39" i="30" s="1"/>
  <c r="AD93" i="30" s="1"/>
  <c r="H93" i="30"/>
  <c r="AE39" i="30" a="1"/>
  <c r="AE39" i="30" s="1"/>
  <c r="AE93" i="30" s="1"/>
  <c r="I93" i="30"/>
  <c r="AF39" i="30" a="1"/>
  <c r="AF39" i="30" s="1"/>
  <c r="AF93" i="30" s="1"/>
  <c r="J93" i="30"/>
  <c r="T39" i="30" a="1"/>
  <c r="T39" i="30" s="1"/>
  <c r="T93" i="30" s="1"/>
  <c r="U39" i="30" a="1"/>
  <c r="U39" i="30" s="1"/>
  <c r="U93" i="30" s="1"/>
  <c r="K93" i="30"/>
  <c r="S39" i="30" a="1"/>
  <c r="S39" i="30" s="1"/>
  <c r="S93" i="30" s="1"/>
  <c r="V39" i="30" a="1"/>
  <c r="V39" i="30" s="1"/>
  <c r="V93" i="30" s="1"/>
  <c r="W39" i="30" a="1"/>
  <c r="W39" i="30" s="1"/>
  <c r="W93" i="30" s="1"/>
  <c r="X39" i="30" a="1"/>
  <c r="X39" i="30" s="1"/>
  <c r="X93" i="30" s="1"/>
  <c r="C93" i="30"/>
  <c r="M39" i="30" a="1"/>
  <c r="M39" i="30" s="1"/>
  <c r="M93" i="30" s="1"/>
  <c r="N39" i="30" a="1"/>
  <c r="N39" i="30" s="1"/>
  <c r="N93" i="30" s="1"/>
  <c r="Z39" i="30" a="1"/>
  <c r="Z39" i="30" s="1"/>
  <c r="Z93" i="30" s="1"/>
  <c r="D93" i="30"/>
  <c r="O39" i="30" a="1"/>
  <c r="O39" i="30" s="1"/>
  <c r="O93" i="30" s="1"/>
  <c r="AA39" i="30" a="1"/>
  <c r="AA39" i="30" s="1"/>
  <c r="AA93" i="30" s="1"/>
  <c r="E93" i="30"/>
  <c r="N31" i="30" a="1"/>
  <c r="N31" i="30" s="1"/>
  <c r="V22" i="30" a="1"/>
  <c r="V22" i="30" s="1"/>
  <c r="Z31" i="30" a="1"/>
  <c r="Z31" i="30" s="1"/>
  <c r="N23" i="30" a="1"/>
  <c r="N23" i="30" s="1"/>
  <c r="R32" i="30" a="1"/>
  <c r="R32" i="30" s="1"/>
  <c r="P23" i="30" a="1"/>
  <c r="P23" i="30" s="1"/>
  <c r="AD32" i="30" a="1"/>
  <c r="AD32" i="30" s="1"/>
  <c r="Z23" i="30" a="1"/>
  <c r="Z23" i="30" s="1"/>
  <c r="R24" i="30" a="1"/>
  <c r="R24" i="30" s="1"/>
  <c r="N34" i="30" a="1"/>
  <c r="N34" i="30" s="1"/>
  <c r="AD24" i="30" a="1"/>
  <c r="AD24" i="30" s="1"/>
  <c r="Z34" i="30" a="1"/>
  <c r="Z34" i="30" s="1"/>
  <c r="V27" i="30" a="1"/>
  <c r="V27" i="30" s="1"/>
  <c r="R35" i="30" a="1"/>
  <c r="R35" i="30" s="1"/>
  <c r="AD35" i="30" a="1"/>
  <c r="AD35" i="30" s="1"/>
  <c r="V36" i="30" a="1"/>
  <c r="V36" i="30" s="1"/>
  <c r="W22" i="30" a="1"/>
  <c r="W22" i="30" s="1"/>
  <c r="O23" i="30" a="1"/>
  <c r="O23" i="30" s="1"/>
  <c r="AA23" i="30" a="1"/>
  <c r="AA23" i="30" s="1"/>
  <c r="S24" i="30" a="1"/>
  <c r="S24" i="30" s="1"/>
  <c r="AE24" i="30" a="1"/>
  <c r="AE24" i="30" s="1"/>
  <c r="W27" i="30" a="1"/>
  <c r="W27" i="30" s="1"/>
  <c r="W30" i="30" a="1"/>
  <c r="W30" i="30" s="1"/>
  <c r="O31" i="30" a="1"/>
  <c r="O31" i="30" s="1"/>
  <c r="AA31" i="30" a="1"/>
  <c r="AA31" i="30" s="1"/>
  <c r="S32" i="30" a="1"/>
  <c r="S32" i="30" s="1"/>
  <c r="AE32" i="30" a="1"/>
  <c r="AE32" i="30" s="1"/>
  <c r="O34" i="30" a="1"/>
  <c r="O34" i="30" s="1"/>
  <c r="AA34" i="30" a="1"/>
  <c r="AA34" i="30" s="1"/>
  <c r="S35" i="30" a="1"/>
  <c r="S35" i="30" s="1"/>
  <c r="AE35" i="30" a="1"/>
  <c r="AE35" i="30" s="1"/>
  <c r="W36" i="30" a="1"/>
  <c r="W36" i="30" s="1"/>
  <c r="AB23" i="30" a="1"/>
  <c r="AB23" i="30" s="1"/>
  <c r="T24" i="30" a="1"/>
  <c r="T24" i="30" s="1"/>
  <c r="AF24" i="30" a="1"/>
  <c r="AF24" i="30" s="1"/>
  <c r="X27" i="30" a="1"/>
  <c r="X27" i="30" s="1"/>
  <c r="X30" i="30" a="1"/>
  <c r="X30" i="30" s="1"/>
  <c r="P31" i="30" a="1"/>
  <c r="P31" i="30" s="1"/>
  <c r="AB31" i="30" a="1"/>
  <c r="AB31" i="30" s="1"/>
  <c r="T32" i="30" a="1"/>
  <c r="T32" i="30" s="1"/>
  <c r="AF32" i="30" a="1"/>
  <c r="AF32" i="30" s="1"/>
  <c r="P34" i="30" a="1"/>
  <c r="P34" i="30" s="1"/>
  <c r="AB34" i="30" a="1"/>
  <c r="AB34" i="30" s="1"/>
  <c r="T35" i="30" a="1"/>
  <c r="T35" i="30" s="1"/>
  <c r="AF35" i="30" a="1"/>
  <c r="AF35" i="30" s="1"/>
  <c r="X36" i="30" a="1"/>
  <c r="X36" i="30" s="1"/>
  <c r="X22" i="30" a="1"/>
  <c r="X22" i="30" s="1"/>
  <c r="M22" i="30" a="1"/>
  <c r="M22" i="30" s="1"/>
  <c r="Y22" i="30" a="1"/>
  <c r="Y22" i="30" s="1"/>
  <c r="Q23" i="30" a="1"/>
  <c r="Q23" i="30" s="1"/>
  <c r="AC23" i="30" a="1"/>
  <c r="AC23" i="30" s="1"/>
  <c r="U24" i="30" a="1"/>
  <c r="U24" i="30" s="1"/>
  <c r="M27" i="30" a="1"/>
  <c r="M27" i="30" s="1"/>
  <c r="Y27" i="30" a="1"/>
  <c r="Y27" i="30" s="1"/>
  <c r="M30" i="30" a="1"/>
  <c r="M30" i="30" s="1"/>
  <c r="Y30" i="30" a="1"/>
  <c r="Y30" i="30" s="1"/>
  <c r="Q31" i="30" a="1"/>
  <c r="Q31" i="30" s="1"/>
  <c r="AC31" i="30" a="1"/>
  <c r="AC31" i="30" s="1"/>
  <c r="U32" i="30" a="1"/>
  <c r="U32" i="30" s="1"/>
  <c r="Q34" i="30" a="1"/>
  <c r="Q34" i="30" s="1"/>
  <c r="AC34" i="30" a="1"/>
  <c r="AC34" i="30" s="1"/>
  <c r="U35" i="30" a="1"/>
  <c r="U35" i="30" s="1"/>
  <c r="M36" i="30" a="1"/>
  <c r="M36" i="30" s="1"/>
  <c r="Y36" i="30" a="1"/>
  <c r="Y36" i="30" s="1"/>
  <c r="N22" i="30" a="1"/>
  <c r="N22" i="30" s="1"/>
  <c r="Z22" i="30" a="1"/>
  <c r="Z22" i="30" s="1"/>
  <c r="R23" i="30" a="1"/>
  <c r="R23" i="30" s="1"/>
  <c r="AD23" i="30" a="1"/>
  <c r="AD23" i="30" s="1"/>
  <c r="V24" i="30" a="1"/>
  <c r="V24" i="30" s="1"/>
  <c r="N27" i="30" a="1"/>
  <c r="N27" i="30" s="1"/>
  <c r="Z27" i="30" a="1"/>
  <c r="Z27" i="30" s="1"/>
  <c r="N30" i="30" a="1"/>
  <c r="N30" i="30" s="1"/>
  <c r="Z30" i="30" a="1"/>
  <c r="Z30" i="30" s="1"/>
  <c r="R31" i="30" a="1"/>
  <c r="R31" i="30" s="1"/>
  <c r="AD31" i="30" a="1"/>
  <c r="AD31" i="30" s="1"/>
  <c r="V32" i="30" a="1"/>
  <c r="V32" i="30" s="1"/>
  <c r="R34" i="30" a="1"/>
  <c r="R34" i="30" s="1"/>
  <c r="AD34" i="30" a="1"/>
  <c r="AD34" i="30" s="1"/>
  <c r="V35" i="30" a="1"/>
  <c r="V35" i="30" s="1"/>
  <c r="N36" i="30" a="1"/>
  <c r="N36" i="30" s="1"/>
  <c r="Z36" i="30" a="1"/>
  <c r="Z36" i="30" s="1"/>
  <c r="O22" i="30" a="1"/>
  <c r="O22" i="30" s="1"/>
  <c r="AA22" i="30" a="1"/>
  <c r="AA22" i="30" s="1"/>
  <c r="S23" i="30" a="1"/>
  <c r="S23" i="30" s="1"/>
  <c r="AE23" i="30" a="1"/>
  <c r="AE23" i="30" s="1"/>
  <c r="W24" i="30" a="1"/>
  <c r="W24" i="30" s="1"/>
  <c r="O27" i="30" a="1"/>
  <c r="O27" i="30" s="1"/>
  <c r="AA27" i="30" a="1"/>
  <c r="AA27" i="30" s="1"/>
  <c r="O30" i="30" a="1"/>
  <c r="O30" i="30" s="1"/>
  <c r="AA30" i="30" a="1"/>
  <c r="AA30" i="30" s="1"/>
  <c r="S31" i="30" a="1"/>
  <c r="S31" i="30" s="1"/>
  <c r="AE31" i="30" a="1"/>
  <c r="AE31" i="30" s="1"/>
  <c r="W32" i="30" a="1"/>
  <c r="W32" i="30" s="1"/>
  <c r="S34" i="30" a="1"/>
  <c r="S34" i="30" s="1"/>
  <c r="AE34" i="30" a="1"/>
  <c r="AE34" i="30" s="1"/>
  <c r="W35" i="30" a="1"/>
  <c r="W35" i="30" s="1"/>
  <c r="O36" i="30" a="1"/>
  <c r="O36" i="30" s="1"/>
  <c r="AA36" i="30" a="1"/>
  <c r="AA36" i="30" s="1"/>
  <c r="P22" i="30" a="1"/>
  <c r="P22" i="30" s="1"/>
  <c r="AB22" i="30" a="1"/>
  <c r="AB22" i="30" s="1"/>
  <c r="T23" i="30" a="1"/>
  <c r="T23" i="30" s="1"/>
  <c r="AF23" i="30" a="1"/>
  <c r="AF23" i="30" s="1"/>
  <c r="X24" i="30" a="1"/>
  <c r="X24" i="30" s="1"/>
  <c r="P27" i="30" a="1"/>
  <c r="P27" i="30" s="1"/>
  <c r="AB27" i="30" a="1"/>
  <c r="AB27" i="30" s="1"/>
  <c r="P30" i="30" a="1"/>
  <c r="P30" i="30" s="1"/>
  <c r="AB30" i="30" a="1"/>
  <c r="AB30" i="30" s="1"/>
  <c r="T31" i="30" a="1"/>
  <c r="T31" i="30" s="1"/>
  <c r="AF31" i="30" a="1"/>
  <c r="AF31" i="30" s="1"/>
  <c r="X32" i="30" a="1"/>
  <c r="X32" i="30" s="1"/>
  <c r="T34" i="30" a="1"/>
  <c r="T34" i="30" s="1"/>
  <c r="AF34" i="30" a="1"/>
  <c r="AF34" i="30" s="1"/>
  <c r="X35" i="30" a="1"/>
  <c r="X35" i="30" s="1"/>
  <c r="P36" i="30" a="1"/>
  <c r="P36" i="30" s="1"/>
  <c r="AB36" i="30" a="1"/>
  <c r="AB36" i="30" s="1"/>
  <c r="Q22" i="30" a="1"/>
  <c r="Q22" i="30" s="1"/>
  <c r="AC22" i="30" a="1"/>
  <c r="AC22" i="30" s="1"/>
  <c r="U23" i="30" a="1"/>
  <c r="U23" i="30" s="1"/>
  <c r="M24" i="30" a="1"/>
  <c r="M24" i="30" s="1"/>
  <c r="Y24" i="30" a="1"/>
  <c r="Y24" i="30" s="1"/>
  <c r="Q27" i="30" a="1"/>
  <c r="Q27" i="30" s="1"/>
  <c r="AC27" i="30" a="1"/>
  <c r="AC27" i="30" s="1"/>
  <c r="Q30" i="30" a="1"/>
  <c r="Q30" i="30" s="1"/>
  <c r="AC30" i="30" a="1"/>
  <c r="AC30" i="30" s="1"/>
  <c r="U31" i="30" a="1"/>
  <c r="U31" i="30" s="1"/>
  <c r="M32" i="30" a="1"/>
  <c r="M32" i="30" s="1"/>
  <c r="Y32" i="30" a="1"/>
  <c r="Y32" i="30" s="1"/>
  <c r="U34" i="30" a="1"/>
  <c r="U34" i="30" s="1"/>
  <c r="M35" i="30" a="1"/>
  <c r="M35" i="30" s="1"/>
  <c r="Y35" i="30" a="1"/>
  <c r="Y35" i="30" s="1"/>
  <c r="Q36" i="30" a="1"/>
  <c r="Q36" i="30" s="1"/>
  <c r="AC36" i="30" a="1"/>
  <c r="AC36" i="30" s="1"/>
  <c r="V30" i="30" a="1"/>
  <c r="V30" i="30" s="1"/>
  <c r="R22" i="30" a="1"/>
  <c r="R22" i="30" s="1"/>
  <c r="AD22" i="30" a="1"/>
  <c r="AD22" i="30" s="1"/>
  <c r="V23" i="30" a="1"/>
  <c r="V23" i="30" s="1"/>
  <c r="N24" i="30" a="1"/>
  <c r="N24" i="30" s="1"/>
  <c r="Z24" i="30" a="1"/>
  <c r="Z24" i="30" s="1"/>
  <c r="R27" i="30" a="1"/>
  <c r="R27" i="30" s="1"/>
  <c r="AD27" i="30" a="1"/>
  <c r="AD27" i="30" s="1"/>
  <c r="R30" i="30" a="1"/>
  <c r="R30" i="30" s="1"/>
  <c r="AD30" i="30" a="1"/>
  <c r="AD30" i="30" s="1"/>
  <c r="V31" i="30" a="1"/>
  <c r="V31" i="30" s="1"/>
  <c r="N32" i="30" a="1"/>
  <c r="N32" i="30" s="1"/>
  <c r="Z32" i="30" a="1"/>
  <c r="Z32" i="30" s="1"/>
  <c r="V34" i="30" a="1"/>
  <c r="V34" i="30" s="1"/>
  <c r="N35" i="30" a="1"/>
  <c r="N35" i="30" s="1"/>
  <c r="Z35" i="30" a="1"/>
  <c r="Z35" i="30" s="1"/>
  <c r="R36" i="30" a="1"/>
  <c r="R36" i="30" s="1"/>
  <c r="AD36" i="30" a="1"/>
  <c r="AD36" i="30" s="1"/>
  <c r="S22" i="30" a="1"/>
  <c r="S22" i="30" s="1"/>
  <c r="AE22" i="30" a="1"/>
  <c r="AE22" i="30" s="1"/>
  <c r="W23" i="30" a="1"/>
  <c r="W23" i="30" s="1"/>
  <c r="O24" i="30" a="1"/>
  <c r="O24" i="30" s="1"/>
  <c r="AA24" i="30" a="1"/>
  <c r="AA24" i="30" s="1"/>
  <c r="S27" i="30" a="1"/>
  <c r="S27" i="30" s="1"/>
  <c r="AE27" i="30" a="1"/>
  <c r="AE27" i="30" s="1"/>
  <c r="S30" i="30" a="1"/>
  <c r="S30" i="30" s="1"/>
  <c r="AE30" i="30" a="1"/>
  <c r="AE30" i="30" s="1"/>
  <c r="W31" i="30" a="1"/>
  <c r="W31" i="30" s="1"/>
  <c r="O32" i="30" a="1"/>
  <c r="O32" i="30" s="1"/>
  <c r="AA32" i="30" a="1"/>
  <c r="AA32" i="30" s="1"/>
  <c r="W34" i="30" a="1"/>
  <c r="W34" i="30" s="1"/>
  <c r="O35" i="30" a="1"/>
  <c r="O35" i="30" s="1"/>
  <c r="AA35" i="30" a="1"/>
  <c r="AA35" i="30" s="1"/>
  <c r="S36" i="30" a="1"/>
  <c r="S36" i="30" s="1"/>
  <c r="AE36" i="30" a="1"/>
  <c r="AE36" i="30" s="1"/>
  <c r="T22" i="30" a="1"/>
  <c r="T22" i="30" s="1"/>
  <c r="AF22" i="30" a="1"/>
  <c r="AF22" i="30" s="1"/>
  <c r="X23" i="30" a="1"/>
  <c r="X23" i="30" s="1"/>
  <c r="P24" i="30" a="1"/>
  <c r="P24" i="30" s="1"/>
  <c r="AB24" i="30" a="1"/>
  <c r="AB24" i="30" s="1"/>
  <c r="T27" i="30" a="1"/>
  <c r="T27" i="30" s="1"/>
  <c r="AF27" i="30" a="1"/>
  <c r="AF27" i="30" s="1"/>
  <c r="T30" i="30" a="1"/>
  <c r="T30" i="30" s="1"/>
  <c r="AF30" i="30" a="1"/>
  <c r="AF30" i="30" s="1"/>
  <c r="X31" i="30" a="1"/>
  <c r="X31" i="30" s="1"/>
  <c r="P32" i="30" a="1"/>
  <c r="P32" i="30" s="1"/>
  <c r="AB32" i="30" a="1"/>
  <c r="AB32" i="30" s="1"/>
  <c r="X34" i="30" a="1"/>
  <c r="X34" i="30" s="1"/>
  <c r="P35" i="30" a="1"/>
  <c r="P35" i="30" s="1"/>
  <c r="AB35" i="30" a="1"/>
  <c r="AB35" i="30" s="1"/>
  <c r="T36" i="30" a="1"/>
  <c r="T36" i="30" s="1"/>
  <c r="AF36" i="30" a="1"/>
  <c r="AF36" i="30" s="1"/>
  <c r="U22" i="30" a="1"/>
  <c r="U22" i="30" s="1"/>
  <c r="M23" i="30" a="1"/>
  <c r="M23" i="30" s="1"/>
  <c r="Y23" i="30" a="1"/>
  <c r="Y23" i="30" s="1"/>
  <c r="Q24" i="30" a="1"/>
  <c r="Q24" i="30" s="1"/>
  <c r="AC24" i="30" a="1"/>
  <c r="AC24" i="30" s="1"/>
  <c r="U27" i="30" a="1"/>
  <c r="U27" i="30" s="1"/>
  <c r="U30" i="30" a="1"/>
  <c r="U30" i="30" s="1"/>
  <c r="M31" i="30" a="1"/>
  <c r="M31" i="30" s="1"/>
  <c r="Y31" i="30" a="1"/>
  <c r="Y31" i="30" s="1"/>
  <c r="Q32" i="30" a="1"/>
  <c r="Q32" i="30" s="1"/>
  <c r="AC32" i="30" a="1"/>
  <c r="AC32" i="30" s="1"/>
  <c r="M34" i="30" a="1"/>
  <c r="M34" i="30" s="1"/>
  <c r="Y34" i="30" a="1"/>
  <c r="Y34" i="30" s="1"/>
  <c r="Q35" i="30" a="1"/>
  <c r="Q35" i="30" s="1"/>
  <c r="AC35" i="30" a="1"/>
  <c r="AC35" i="30" s="1"/>
  <c r="U36" i="30" a="1"/>
  <c r="U36" i="30" s="1"/>
  <c r="T21" i="30" a="1"/>
  <c r="T21" i="30" s="1"/>
  <c r="AF21" i="30" a="1"/>
  <c r="AF21" i="30" s="1"/>
  <c r="U21" i="30" a="1"/>
  <c r="U21" i="30" s="1"/>
  <c r="V21" i="30" a="1"/>
  <c r="V21" i="30" s="1"/>
  <c r="W21" i="30" a="1"/>
  <c r="W21" i="30" s="1"/>
  <c r="X21" i="30" a="1"/>
  <c r="X21" i="30" s="1"/>
  <c r="M21" i="30" a="1"/>
  <c r="M21" i="30" s="1"/>
  <c r="Y21" i="30" a="1"/>
  <c r="Y21" i="30" s="1"/>
  <c r="N21" i="30" a="1"/>
  <c r="N21" i="30" s="1"/>
  <c r="Z21" i="30" a="1"/>
  <c r="Z21" i="30" s="1"/>
  <c r="O21" i="30" a="1"/>
  <c r="O21" i="30" s="1"/>
  <c r="AA21" i="30" a="1"/>
  <c r="AA21" i="30" s="1"/>
  <c r="P21" i="30" a="1"/>
  <c r="P21" i="30" s="1"/>
  <c r="AB21" i="30" a="1"/>
  <c r="AB21" i="30" s="1"/>
  <c r="Q21" i="30" a="1"/>
  <c r="Q21" i="30" s="1"/>
  <c r="AC21" i="30" a="1"/>
  <c r="AC21" i="30" s="1"/>
  <c r="R21" i="30" a="1"/>
  <c r="R21" i="30" s="1"/>
  <c r="AD21" i="30" a="1"/>
  <c r="AD21" i="30" s="1"/>
  <c r="S21" i="30" a="1"/>
  <c r="S21" i="30" s="1"/>
  <c r="AE21" i="30" a="1"/>
  <c r="AE21" i="30" s="1"/>
  <c r="I7" i="30"/>
  <c r="D12" i="30"/>
  <c r="C11" i="18"/>
  <c r="C7" i="30"/>
  <c r="D16" i="30"/>
  <c r="C15" i="18"/>
  <c r="D17" i="30"/>
  <c r="C16" i="18"/>
  <c r="D18" i="30"/>
  <c r="C17" i="18"/>
  <c r="D6" i="30"/>
  <c r="C5" i="18"/>
  <c r="D9" i="30"/>
  <c r="C8" i="18"/>
  <c r="B6" i="28" l="1"/>
  <c r="B6" i="29"/>
  <c r="B6" i="8"/>
  <c r="C11" i="30"/>
  <c r="B10" i="18"/>
  <c r="C29" i="30"/>
  <c r="C28" i="30"/>
  <c r="C10" i="30"/>
  <c r="B9" i="18"/>
  <c r="Z51" i="30" a="1"/>
  <c r="Z51" i="30" s="1"/>
  <c r="Z105" i="30" s="1"/>
  <c r="D43" i="30"/>
  <c r="C97" i="30"/>
  <c r="E47" i="30"/>
  <c r="D101" i="30"/>
  <c r="J7" i="30"/>
  <c r="E18" i="30"/>
  <c r="D17" i="18"/>
  <c r="E9" i="30"/>
  <c r="D8" i="18"/>
  <c r="E17" i="30"/>
  <c r="D16" i="18"/>
  <c r="D7" i="30"/>
  <c r="E12" i="30"/>
  <c r="D11" i="18"/>
  <c r="E16" i="30"/>
  <c r="D15" i="18"/>
  <c r="E6" i="30"/>
  <c r="D5" i="18"/>
  <c r="B41" i="9"/>
  <c r="B40" i="9"/>
  <c r="B25" i="9"/>
  <c r="B25" i="30" s="1"/>
  <c r="C26" i="9"/>
  <c r="D25" i="9"/>
  <c r="C25" i="9"/>
  <c r="D23" i="9"/>
  <c r="B23" i="9"/>
  <c r="D22" i="9"/>
  <c r="D21" i="9"/>
  <c r="B22" i="9"/>
  <c r="B21" i="9"/>
  <c r="D3" i="9"/>
  <c r="L3" i="30" s="1"/>
  <c r="B3" i="9"/>
  <c r="D4" i="9"/>
  <c r="B4" i="9"/>
  <c r="D5" i="9"/>
  <c r="L5" i="30" s="1"/>
  <c r="B5" i="9"/>
  <c r="B15" i="9"/>
  <c r="C8" i="9"/>
  <c r="D8" i="9"/>
  <c r="L8" i="30" s="1"/>
  <c r="B8" i="9"/>
  <c r="B8" i="30" s="1"/>
  <c r="D10" i="30" l="1"/>
  <c r="C9" i="18"/>
  <c r="D28" i="30"/>
  <c r="B15" i="30"/>
  <c r="D15" i="9"/>
  <c r="L15" i="30" s="1"/>
  <c r="D29" i="30"/>
  <c r="L4" i="18"/>
  <c r="C5" i="30"/>
  <c r="C25" i="30"/>
  <c r="D11" i="30"/>
  <c r="C10" i="18"/>
  <c r="B7" i="18"/>
  <c r="C8" i="30"/>
  <c r="D13" i="9"/>
  <c r="L13" i="30" s="1"/>
  <c r="L4" i="30"/>
  <c r="C3" i="30"/>
  <c r="L2" i="18"/>
  <c r="H8" i="30"/>
  <c r="E43" i="30"/>
  <c r="D97" i="30"/>
  <c r="F47" i="30"/>
  <c r="E101" i="30"/>
  <c r="K7" i="30"/>
  <c r="F18" i="30"/>
  <c r="E17" i="18"/>
  <c r="F17" i="30"/>
  <c r="E16" i="18"/>
  <c r="F12" i="30"/>
  <c r="E11" i="18"/>
  <c r="F6" i="30"/>
  <c r="E5" i="18"/>
  <c r="E7" i="30"/>
  <c r="F9" i="30"/>
  <c r="E8" i="18"/>
  <c r="F16" i="30"/>
  <c r="E15" i="18"/>
  <c r="B26" i="9"/>
  <c r="B26" i="30" s="1"/>
  <c r="D14" i="9"/>
  <c r="L14" i="30" s="1"/>
  <c r="D26" i="9"/>
  <c r="L26" i="30" s="1"/>
  <c r="B33" i="9"/>
  <c r="B6" i="26" l="1"/>
  <c r="B6" i="7"/>
  <c r="B6" i="27"/>
  <c r="I8" i="30"/>
  <c r="D25" i="30"/>
  <c r="D10" i="18"/>
  <c r="E11" i="30"/>
  <c r="C2" i="18"/>
  <c r="D3" i="30"/>
  <c r="B33" i="30"/>
  <c r="D33" i="9"/>
  <c r="L33" i="30" s="1"/>
  <c r="L3" i="18"/>
  <c r="C4" i="30"/>
  <c r="E29" i="30"/>
  <c r="H26" i="30"/>
  <c r="C13" i="30"/>
  <c r="C14" i="30"/>
  <c r="L13" i="18"/>
  <c r="D8" i="30"/>
  <c r="D5" i="30"/>
  <c r="C4" i="18"/>
  <c r="C26" i="30"/>
  <c r="E28" i="30"/>
  <c r="B14" i="18"/>
  <c r="C15" i="30"/>
  <c r="D9" i="18"/>
  <c r="E10" i="30"/>
  <c r="G47" i="30"/>
  <c r="F101" i="30"/>
  <c r="F43" i="30"/>
  <c r="E97" i="30"/>
  <c r="G16" i="30"/>
  <c r="F15" i="18"/>
  <c r="G17" i="30"/>
  <c r="F16" i="18"/>
  <c r="G6" i="30"/>
  <c r="F5" i="18"/>
  <c r="G12" i="30"/>
  <c r="F11" i="18"/>
  <c r="G18" i="30"/>
  <c r="F17" i="18"/>
  <c r="G9" i="30"/>
  <c r="F8" i="18"/>
  <c r="F7" i="30"/>
  <c r="W7" i="30" s="1" a="1"/>
  <c r="W7" i="30" s="1"/>
  <c r="AA7" i="30" a="1"/>
  <c r="AA7" i="30" s="1"/>
  <c r="Y7" i="30" a="1"/>
  <c r="Y7" i="30" s="1"/>
  <c r="AB7" i="30" a="1"/>
  <c r="AB7" i="30" s="1"/>
  <c r="Z7" i="30" a="1"/>
  <c r="Z7" i="30" s="1"/>
  <c r="B7" i="27" l="1"/>
  <c r="B7" i="7"/>
  <c r="B7" i="26"/>
  <c r="D13" i="30"/>
  <c r="C33" i="30"/>
  <c r="D26" i="30"/>
  <c r="E3" i="30"/>
  <c r="D2" i="18"/>
  <c r="E25" i="30"/>
  <c r="D4" i="18"/>
  <c r="E5" i="30"/>
  <c r="I26" i="30"/>
  <c r="E8" i="30"/>
  <c r="E10" i="18"/>
  <c r="F11" i="30"/>
  <c r="J8" i="30"/>
  <c r="F10" i="30"/>
  <c r="E9" i="18"/>
  <c r="F28" i="30"/>
  <c r="F29" i="30"/>
  <c r="D4" i="30"/>
  <c r="C3" i="18"/>
  <c r="D15" i="30"/>
  <c r="D14" i="30"/>
  <c r="C13" i="18"/>
  <c r="G43" i="30"/>
  <c r="F97" i="30"/>
  <c r="H47" i="30"/>
  <c r="G101" i="30"/>
  <c r="AE7" i="30" a="1"/>
  <c r="AE7" i="30" s="1"/>
  <c r="H6" i="30"/>
  <c r="G5" i="18"/>
  <c r="H9" i="30"/>
  <c r="G8" i="18"/>
  <c r="M7" i="30" a="1"/>
  <c r="M7" i="30" s="1"/>
  <c r="H18" i="30"/>
  <c r="G17" i="18"/>
  <c r="H16" i="30"/>
  <c r="G15" i="18"/>
  <c r="O7" i="30" a="1"/>
  <c r="O7" i="30" s="1"/>
  <c r="V7" i="30" a="1"/>
  <c r="V7" i="30" s="1"/>
  <c r="H12" i="30"/>
  <c r="G11" i="18"/>
  <c r="H17" i="30"/>
  <c r="G16" i="18"/>
  <c r="N7" i="30" a="1"/>
  <c r="N7" i="30" s="1"/>
  <c r="P7" i="30" a="1"/>
  <c r="P7" i="30" s="1"/>
  <c r="U7" i="30" a="1"/>
  <c r="U7" i="30" s="1"/>
  <c r="AD7" i="30" a="1"/>
  <c r="AD7" i="30" s="1"/>
  <c r="T7" i="30" a="1"/>
  <c r="T7" i="30" s="1"/>
  <c r="AF7" i="30" a="1"/>
  <c r="AF7" i="30" s="1"/>
  <c r="Q7" i="30" a="1"/>
  <c r="Q7" i="30" s="1"/>
  <c r="R7" i="30" a="1"/>
  <c r="R7" i="30" s="1"/>
  <c r="AC7" i="30" a="1"/>
  <c r="AC7" i="30" s="1"/>
  <c r="X7" i="30" a="1"/>
  <c r="X7" i="30" s="1"/>
  <c r="S7" i="30" a="1"/>
  <c r="S7" i="30" s="1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C17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C16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C15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C14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C13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C12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C11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C10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C9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C8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C7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C6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C5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C4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C3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AG17" i="26"/>
  <c r="AF17" i="26"/>
  <c r="AE17" i="26"/>
  <c r="AD17" i="26"/>
  <c r="AC17" i="26"/>
  <c r="AB17" i="26"/>
  <c r="AA17" i="26"/>
  <c r="Z17" i="26"/>
  <c r="Y17" i="26"/>
  <c r="X17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G17" i="26"/>
  <c r="F17" i="26"/>
  <c r="E17" i="26"/>
  <c r="D17" i="26"/>
  <c r="C17" i="26"/>
  <c r="AG16" i="26"/>
  <c r="AF16" i="26"/>
  <c r="AE16" i="26"/>
  <c r="AD16" i="26"/>
  <c r="AC16" i="26"/>
  <c r="AB16" i="26"/>
  <c r="AA16" i="26"/>
  <c r="Z16" i="26"/>
  <c r="Y16" i="26"/>
  <c r="X16" i="26"/>
  <c r="W16" i="26"/>
  <c r="V16" i="26"/>
  <c r="U16" i="26"/>
  <c r="T16" i="26"/>
  <c r="S16" i="26"/>
  <c r="R16" i="26"/>
  <c r="Q16" i="26"/>
  <c r="P16" i="26"/>
  <c r="O16" i="26"/>
  <c r="N16" i="26"/>
  <c r="M16" i="26"/>
  <c r="L16" i="26"/>
  <c r="K16" i="26"/>
  <c r="J16" i="26"/>
  <c r="I16" i="26"/>
  <c r="H16" i="26"/>
  <c r="G16" i="26"/>
  <c r="F16" i="26"/>
  <c r="E16" i="26"/>
  <c r="D16" i="26"/>
  <c r="C16" i="26"/>
  <c r="AG15" i="26"/>
  <c r="AF15" i="26"/>
  <c r="AE15" i="26"/>
  <c r="AD15" i="26"/>
  <c r="AC15" i="26"/>
  <c r="AB15" i="26"/>
  <c r="AA15" i="26"/>
  <c r="Z15" i="26"/>
  <c r="Y15" i="26"/>
  <c r="X15" i="26"/>
  <c r="W15" i="26"/>
  <c r="V15" i="26"/>
  <c r="U15" i="26"/>
  <c r="T15" i="26"/>
  <c r="S15" i="26"/>
  <c r="R15" i="26"/>
  <c r="Q15" i="26"/>
  <c r="P15" i="26"/>
  <c r="O15" i="26"/>
  <c r="N15" i="26"/>
  <c r="M15" i="26"/>
  <c r="L15" i="26"/>
  <c r="K15" i="26"/>
  <c r="J15" i="26"/>
  <c r="I15" i="26"/>
  <c r="H15" i="26"/>
  <c r="G15" i="26"/>
  <c r="F15" i="26"/>
  <c r="E15" i="26"/>
  <c r="D15" i="26"/>
  <c r="C15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C13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S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11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S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8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S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6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5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E14" i="30" l="1"/>
  <c r="D13" i="18"/>
  <c r="G29" i="30"/>
  <c r="G10" i="30"/>
  <c r="F9" i="18"/>
  <c r="K8" i="30"/>
  <c r="J26" i="30"/>
  <c r="F25" i="30"/>
  <c r="AC25" i="30" s="1" a="1"/>
  <c r="AC25" i="30" s="1"/>
  <c r="E15" i="30"/>
  <c r="F10" i="18"/>
  <c r="G11" i="30"/>
  <c r="F5" i="30"/>
  <c r="E4" i="18"/>
  <c r="D33" i="30"/>
  <c r="E13" i="30"/>
  <c r="D3" i="18"/>
  <c r="E4" i="30"/>
  <c r="E26" i="30"/>
  <c r="F3" i="30"/>
  <c r="E2" i="18"/>
  <c r="G28" i="30"/>
  <c r="F8" i="30"/>
  <c r="Q8" i="30" s="1" a="1"/>
  <c r="Q8" i="30" s="1"/>
  <c r="AC8" i="30" a="1"/>
  <c r="AC8" i="30" s="1"/>
  <c r="I47" i="30"/>
  <c r="H101" i="30"/>
  <c r="H43" i="30"/>
  <c r="G97" i="30"/>
  <c r="I17" i="30"/>
  <c r="H16" i="18"/>
  <c r="I9" i="30"/>
  <c r="H8" i="18"/>
  <c r="I6" i="30"/>
  <c r="H5" i="18"/>
  <c r="I16" i="30"/>
  <c r="H15" i="18"/>
  <c r="I12" i="30"/>
  <c r="H11" i="18"/>
  <c r="I18" i="30"/>
  <c r="H17" i="18"/>
  <c r="AD2" i="8"/>
  <c r="V2" i="8"/>
  <c r="N2" i="8"/>
  <c r="F2" i="8"/>
  <c r="AC2" i="8"/>
  <c r="U2" i="8"/>
  <c r="M2" i="8"/>
  <c r="E2" i="8"/>
  <c r="AB2" i="8"/>
  <c r="T2" i="8"/>
  <c r="L2" i="8"/>
  <c r="D2" i="8"/>
  <c r="AA2" i="8"/>
  <c r="S2" i="8"/>
  <c r="K2" i="8"/>
  <c r="Z2" i="8"/>
  <c r="R2" i="8"/>
  <c r="J2" i="8"/>
  <c r="AG2" i="8"/>
  <c r="Y2" i="8"/>
  <c r="Q2" i="8"/>
  <c r="I2" i="8"/>
  <c r="W2" i="8"/>
  <c r="P2" i="8"/>
  <c r="O2" i="8"/>
  <c r="H2" i="8"/>
  <c r="G2" i="8"/>
  <c r="AF2" i="8"/>
  <c r="AE2" i="8"/>
  <c r="X2" i="8"/>
  <c r="O8" i="30" l="1" a="1"/>
  <c r="O8" i="30" s="1"/>
  <c r="M8" i="30" a="1"/>
  <c r="M8" i="30" s="1"/>
  <c r="W8" i="30" a="1"/>
  <c r="W8" i="30" s="1"/>
  <c r="P8" i="30" a="1"/>
  <c r="P8" i="30" s="1"/>
  <c r="AA25" i="30" a="1"/>
  <c r="AA25" i="30" s="1"/>
  <c r="R8" i="30" a="1"/>
  <c r="R8" i="30" s="1"/>
  <c r="X25" i="30" a="1"/>
  <c r="X25" i="30" s="1"/>
  <c r="V8" i="30" a="1"/>
  <c r="V8" i="30" s="1"/>
  <c r="S25" i="30" a="1"/>
  <c r="S25" i="30" s="1"/>
  <c r="T25" i="30" a="1"/>
  <c r="T25" i="30" s="1"/>
  <c r="U8" i="30" a="1"/>
  <c r="U8" i="30" s="1"/>
  <c r="R25" i="30" a="1"/>
  <c r="R25" i="30" s="1"/>
  <c r="AB25" i="30" a="1"/>
  <c r="AB25" i="30" s="1"/>
  <c r="N25" i="30" a="1"/>
  <c r="N25" i="30" s="1"/>
  <c r="P25" i="30" a="1"/>
  <c r="P25" i="30" s="1"/>
  <c r="S8" i="30" a="1"/>
  <c r="S8" i="30" s="1"/>
  <c r="T8" i="30" a="1"/>
  <c r="T8" i="30" s="1"/>
  <c r="AF25" i="30" a="1"/>
  <c r="AF25" i="30" s="1"/>
  <c r="X8" i="30" a="1"/>
  <c r="X8" i="30" s="1"/>
  <c r="V25" i="30" a="1"/>
  <c r="V25" i="30" s="1"/>
  <c r="H28" i="30"/>
  <c r="G3" i="30"/>
  <c r="F2" i="18"/>
  <c r="E3" i="18"/>
  <c r="F4" i="30"/>
  <c r="AF14" i="26"/>
  <c r="T14" i="26"/>
  <c r="H14" i="26"/>
  <c r="AE14" i="26"/>
  <c r="S14" i="26"/>
  <c r="G14" i="26"/>
  <c r="AD14" i="26"/>
  <c r="F14" i="26"/>
  <c r="R14" i="26"/>
  <c r="AC14" i="26"/>
  <c r="Q14" i="26"/>
  <c r="E14" i="26"/>
  <c r="AB14" i="26"/>
  <c r="P14" i="26"/>
  <c r="D14" i="26"/>
  <c r="O14" i="26"/>
  <c r="AA14" i="26"/>
  <c r="C14" i="26"/>
  <c r="Z14" i="26"/>
  <c r="N14" i="26"/>
  <c r="Y14" i="26"/>
  <c r="M14" i="26"/>
  <c r="AG14" i="26"/>
  <c r="X14" i="26"/>
  <c r="L14" i="26"/>
  <c r="W14" i="26"/>
  <c r="K14" i="26"/>
  <c r="V14" i="26"/>
  <c r="J14" i="26"/>
  <c r="U14" i="26"/>
  <c r="I14" i="26"/>
  <c r="H10" i="30"/>
  <c r="G9" i="18"/>
  <c r="F13" i="30"/>
  <c r="F4" i="18"/>
  <c r="G5" i="30"/>
  <c r="H11" i="30"/>
  <c r="G10" i="18"/>
  <c r="Z8" i="30" a="1"/>
  <c r="Z8" i="30" s="1"/>
  <c r="U25" i="30" a="1"/>
  <c r="U25" i="30" s="1"/>
  <c r="O25" i="30" a="1"/>
  <c r="O25" i="30" s="1"/>
  <c r="M25" i="30" a="1"/>
  <c r="M25" i="30" s="1"/>
  <c r="Q25" i="30" a="1"/>
  <c r="Q25" i="30" s="1"/>
  <c r="Y25" i="30" a="1"/>
  <c r="Y25" i="30" s="1"/>
  <c r="AD25" i="30" a="1"/>
  <c r="AD25" i="30" s="1"/>
  <c r="F26" i="30"/>
  <c r="E33" i="30"/>
  <c r="F15" i="30"/>
  <c r="K26" i="30"/>
  <c r="H29" i="30"/>
  <c r="AD8" i="30" a="1"/>
  <c r="AD8" i="30" s="1"/>
  <c r="AA8" i="30" a="1"/>
  <c r="AA8" i="30" s="1"/>
  <c r="Y8" i="30" a="1"/>
  <c r="Y8" i="30" s="1"/>
  <c r="AB8" i="30" a="1"/>
  <c r="AB8" i="30" s="1"/>
  <c r="N8" i="30" a="1"/>
  <c r="N8" i="30" s="1"/>
  <c r="AF8" i="30" a="1"/>
  <c r="AF8" i="30" s="1"/>
  <c r="W25" i="30" a="1"/>
  <c r="W25" i="30" s="1"/>
  <c r="Z25" i="30" a="1"/>
  <c r="Z25" i="30" s="1"/>
  <c r="AE8" i="30" a="1"/>
  <c r="AE8" i="30" s="1"/>
  <c r="AE25" i="30" a="1"/>
  <c r="AE25" i="30" s="1"/>
  <c r="F14" i="30"/>
  <c r="E13" i="18"/>
  <c r="I43" i="30"/>
  <c r="H97" i="30"/>
  <c r="J47" i="30"/>
  <c r="I101" i="30"/>
  <c r="J12" i="30"/>
  <c r="I11" i="18"/>
  <c r="J6" i="30"/>
  <c r="I5" i="18"/>
  <c r="J9" i="30"/>
  <c r="I8" i="18"/>
  <c r="J17" i="30"/>
  <c r="I16" i="18"/>
  <c r="J16" i="30"/>
  <c r="I15" i="18"/>
  <c r="J18" i="30"/>
  <c r="I17" i="18"/>
  <c r="D2" i="7"/>
  <c r="L2" i="7"/>
  <c r="T2" i="7"/>
  <c r="AB2" i="7"/>
  <c r="E2" i="7"/>
  <c r="M2" i="7"/>
  <c r="U2" i="7"/>
  <c r="AC2" i="7"/>
  <c r="F2" i="7"/>
  <c r="N2" i="7"/>
  <c r="V2" i="7"/>
  <c r="AD2" i="7"/>
  <c r="G2" i="7"/>
  <c r="O2" i="7"/>
  <c r="W2" i="7"/>
  <c r="AE2" i="7"/>
  <c r="H2" i="7"/>
  <c r="P2" i="7"/>
  <c r="X2" i="7"/>
  <c r="AF2" i="7"/>
  <c r="I2" i="7"/>
  <c r="Q2" i="7"/>
  <c r="Y2" i="7"/>
  <c r="AG2" i="7"/>
  <c r="Z2" i="7"/>
  <c r="AA2" i="7"/>
  <c r="J2" i="7"/>
  <c r="K2" i="7"/>
  <c r="R2" i="7"/>
  <c r="S2" i="7"/>
  <c r="AF26" i="30" l="1" a="1"/>
  <c r="AF26" i="30" s="1"/>
  <c r="P26" i="30" a="1"/>
  <c r="P26" i="30" s="1"/>
  <c r="I29" i="30"/>
  <c r="AC26" i="30" a="1"/>
  <c r="AC26" i="30" s="1"/>
  <c r="I11" i="30"/>
  <c r="H10" i="18"/>
  <c r="W26" i="30" a="1"/>
  <c r="W26" i="30" s="1"/>
  <c r="AD26" i="30" a="1"/>
  <c r="AD26" i="30" s="1"/>
  <c r="Q26" i="30" a="1"/>
  <c r="Q26" i="30" s="1"/>
  <c r="Y26" i="30" a="1"/>
  <c r="Y26" i="30" s="1"/>
  <c r="Z26" i="30" a="1"/>
  <c r="Z26" i="30" s="1"/>
  <c r="R26" i="30" a="1"/>
  <c r="R26" i="30" s="1"/>
  <c r="AA26" i="30" a="1"/>
  <c r="AA26" i="30" s="1"/>
  <c r="H5" i="30"/>
  <c r="G4" i="18"/>
  <c r="G2" i="18"/>
  <c r="H3" i="30"/>
  <c r="X26" i="30" a="1"/>
  <c r="X26" i="30" s="1"/>
  <c r="G4" i="30"/>
  <c r="F3" i="18"/>
  <c r="O26" i="30" a="1"/>
  <c r="O26" i="30" s="1"/>
  <c r="U26" i="30" a="1"/>
  <c r="U26" i="30" s="1"/>
  <c r="G13" i="30"/>
  <c r="F13" i="18"/>
  <c r="G14" i="30"/>
  <c r="AE26" i="30" a="1"/>
  <c r="AE26" i="30" s="1"/>
  <c r="G15" i="30"/>
  <c r="AB26" i="30" a="1"/>
  <c r="AB26" i="30" s="1"/>
  <c r="I10" i="30"/>
  <c r="H9" i="18"/>
  <c r="V26" i="30" a="1"/>
  <c r="V26" i="30" s="1"/>
  <c r="S26" i="30" a="1"/>
  <c r="S26" i="30" s="1"/>
  <c r="F33" i="30"/>
  <c r="N26" i="30" a="1"/>
  <c r="N26" i="30" s="1"/>
  <c r="M26" i="30" a="1"/>
  <c r="M26" i="30" s="1"/>
  <c r="T26" i="30" a="1"/>
  <c r="T26" i="30" s="1"/>
  <c r="I28" i="30"/>
  <c r="K47" i="30"/>
  <c r="J101" i="30"/>
  <c r="V47" i="30" a="1"/>
  <c r="V47" i="30" s="1"/>
  <c r="V101" i="30" s="1"/>
  <c r="T47" i="30" a="1"/>
  <c r="T47" i="30" s="1"/>
  <c r="T101" i="30" s="1"/>
  <c r="S47" i="30" a="1"/>
  <c r="S47" i="30" s="1"/>
  <c r="S101" i="30" s="1"/>
  <c r="U47" i="30" a="1"/>
  <c r="U47" i="30" s="1"/>
  <c r="U101" i="30" s="1"/>
  <c r="Z47" i="30" a="1"/>
  <c r="Z47" i="30" s="1"/>
  <c r="Z101" i="30" s="1"/>
  <c r="AF47" i="30" a="1"/>
  <c r="AF47" i="30" s="1"/>
  <c r="AF101" i="30" s="1"/>
  <c r="P47" i="30" a="1"/>
  <c r="P47" i="30" s="1"/>
  <c r="P101" i="30" s="1"/>
  <c r="AE47" i="30" a="1"/>
  <c r="AE47" i="30" s="1"/>
  <c r="AE101" i="30" s="1"/>
  <c r="X47" i="30" a="1"/>
  <c r="X47" i="30" s="1"/>
  <c r="X101" i="30" s="1"/>
  <c r="O47" i="30" a="1"/>
  <c r="O47" i="30" s="1"/>
  <c r="O101" i="30" s="1"/>
  <c r="AD47" i="30" a="1"/>
  <c r="AD47" i="30" s="1"/>
  <c r="AD101" i="30" s="1"/>
  <c r="N47" i="30" a="1"/>
  <c r="N47" i="30" s="1"/>
  <c r="N101" i="30" s="1"/>
  <c r="R47" i="30" a="1"/>
  <c r="R47" i="30" s="1"/>
  <c r="R101" i="30" s="1"/>
  <c r="W47" i="30" a="1"/>
  <c r="W47" i="30" s="1"/>
  <c r="W101" i="30" s="1"/>
  <c r="AC47" i="30" a="1"/>
  <c r="AC47" i="30" s="1"/>
  <c r="AC101" i="30" s="1"/>
  <c r="J43" i="30"/>
  <c r="I97" i="30"/>
  <c r="K18" i="30"/>
  <c r="J17" i="18"/>
  <c r="Z18" i="30" a="1"/>
  <c r="Z18" i="30" s="1"/>
  <c r="Z17" i="18" s="1"/>
  <c r="AC18" i="30" a="1"/>
  <c r="AC18" i="30" s="1"/>
  <c r="AC17" i="18" s="1"/>
  <c r="M18" i="30" a="1"/>
  <c r="M18" i="30" s="1"/>
  <c r="M17" i="18" s="1"/>
  <c r="AB18" i="30" a="1"/>
  <c r="AB18" i="30" s="1"/>
  <c r="AB17" i="18" s="1"/>
  <c r="W18" i="30" a="1"/>
  <c r="W18" i="30" s="1"/>
  <c r="W17" i="18" s="1"/>
  <c r="AD18" i="30" a="1"/>
  <c r="AD18" i="30" s="1"/>
  <c r="AD17" i="18" s="1"/>
  <c r="K17" i="30"/>
  <c r="W17" i="30" s="1" a="1"/>
  <c r="W17" i="30" s="1"/>
  <c r="W16" i="18" s="1"/>
  <c r="J16" i="18"/>
  <c r="S17" i="30" a="1"/>
  <c r="S17" i="30" s="1"/>
  <c r="S16" i="18" s="1"/>
  <c r="K6" i="30"/>
  <c r="U6" i="30" s="1" a="1"/>
  <c r="U6" i="30" s="1"/>
  <c r="U5" i="18" s="1"/>
  <c r="J5" i="18"/>
  <c r="K9" i="30"/>
  <c r="X9" i="30" s="1" a="1"/>
  <c r="X9" i="30" s="1"/>
  <c r="X8" i="18" s="1"/>
  <c r="J8" i="18"/>
  <c r="AB9" i="30" a="1"/>
  <c r="AB9" i="30" s="1"/>
  <c r="AB8" i="18" s="1"/>
  <c r="N9" i="30" a="1"/>
  <c r="N9" i="30" s="1"/>
  <c r="N8" i="18" s="1"/>
  <c r="Z9" i="30" a="1"/>
  <c r="Z9" i="30" s="1"/>
  <c r="Z8" i="18" s="1"/>
  <c r="K12" i="30"/>
  <c r="J11" i="18"/>
  <c r="T12" i="30" a="1"/>
  <c r="T12" i="30" s="1"/>
  <c r="T11" i="18" s="1"/>
  <c r="AA12" i="30" a="1"/>
  <c r="AA12" i="30" s="1"/>
  <c r="AA11" i="18" s="1"/>
  <c r="AF18" i="30" a="1"/>
  <c r="AF18" i="30" s="1"/>
  <c r="AF17" i="18" s="1"/>
  <c r="AF9" i="30" a="1"/>
  <c r="AF9" i="30" s="1"/>
  <c r="AF8" i="18" s="1"/>
  <c r="Q18" i="30" a="1"/>
  <c r="Q18" i="30" s="1"/>
  <c r="Q17" i="18" s="1"/>
  <c r="P18" i="30" a="1"/>
  <c r="P18" i="30" s="1"/>
  <c r="P17" i="18" s="1"/>
  <c r="Y9" i="30" a="1"/>
  <c r="Y9" i="30" s="1"/>
  <c r="Y8" i="18" s="1"/>
  <c r="O12" i="30" a="1"/>
  <c r="O12" i="30" s="1"/>
  <c r="O11" i="18" s="1"/>
  <c r="AA18" i="30" a="1"/>
  <c r="AA18" i="30" s="1"/>
  <c r="AA17" i="18" s="1"/>
  <c r="K16" i="30"/>
  <c r="J15" i="18"/>
  <c r="Y18" i="30" a="1"/>
  <c r="Y18" i="30" s="1"/>
  <c r="Y17" i="18" s="1"/>
  <c r="O9" i="30" a="1"/>
  <c r="O9" i="30" s="1"/>
  <c r="O8" i="18" s="1"/>
  <c r="Y12" i="30" a="1"/>
  <c r="Y12" i="30" s="1"/>
  <c r="Y11" i="18" s="1"/>
  <c r="J10" i="30" l="1"/>
  <c r="I9" i="18"/>
  <c r="H2" i="18"/>
  <c r="I3" i="30"/>
  <c r="J11" i="30"/>
  <c r="I10" i="18"/>
  <c r="J28" i="30"/>
  <c r="H4" i="30"/>
  <c r="G3" i="18"/>
  <c r="H15" i="30"/>
  <c r="I5" i="30"/>
  <c r="H4" i="18"/>
  <c r="G33" i="30"/>
  <c r="H14" i="30"/>
  <c r="G13" i="18"/>
  <c r="J29" i="30"/>
  <c r="H13" i="30"/>
  <c r="K43" i="30"/>
  <c r="J97" i="30"/>
  <c r="Z43" i="30" a="1"/>
  <c r="Z43" i="30" s="1"/>
  <c r="Z97" i="30" s="1"/>
  <c r="AA43" i="30" a="1"/>
  <c r="AA43" i="30" s="1"/>
  <c r="AA97" i="30" s="1"/>
  <c r="AB43" i="30" a="1"/>
  <c r="AB43" i="30" s="1"/>
  <c r="AB97" i="30" s="1"/>
  <c r="P43" i="30" a="1"/>
  <c r="P43" i="30" s="1"/>
  <c r="P97" i="30" s="1"/>
  <c r="Q43" i="30" a="1"/>
  <c r="Q43" i="30" s="1"/>
  <c r="Q97" i="30" s="1"/>
  <c r="X43" i="30" a="1"/>
  <c r="X43" i="30" s="1"/>
  <c r="X97" i="30" s="1"/>
  <c r="N43" i="30" a="1"/>
  <c r="N43" i="30" s="1"/>
  <c r="N97" i="30" s="1"/>
  <c r="M43" i="30" a="1"/>
  <c r="M43" i="30" s="1"/>
  <c r="M97" i="30" s="1"/>
  <c r="W43" i="30" a="1"/>
  <c r="W43" i="30" s="1"/>
  <c r="W97" i="30" s="1"/>
  <c r="R43" i="30" a="1"/>
  <c r="R43" i="30" s="1"/>
  <c r="R97" i="30" s="1"/>
  <c r="AD43" i="30" a="1"/>
  <c r="AD43" i="30" s="1"/>
  <c r="AD97" i="30" s="1"/>
  <c r="Y43" i="30" a="1"/>
  <c r="Y43" i="30" s="1"/>
  <c r="Y97" i="30" s="1"/>
  <c r="O43" i="30" a="1"/>
  <c r="O43" i="30" s="1"/>
  <c r="O97" i="30" s="1"/>
  <c r="K101" i="30"/>
  <c r="AB47" i="30" a="1"/>
  <c r="AB47" i="30" s="1"/>
  <c r="AB101" i="30" s="1"/>
  <c r="Y47" i="30" a="1"/>
  <c r="Y47" i="30" s="1"/>
  <c r="Y101" i="30" s="1"/>
  <c r="M47" i="30" a="1"/>
  <c r="M47" i="30" s="1"/>
  <c r="M101" i="30" s="1"/>
  <c r="Q47" i="30" a="1"/>
  <c r="Q47" i="30" s="1"/>
  <c r="Q101" i="30" s="1"/>
  <c r="AA47" i="30" a="1"/>
  <c r="AA47" i="30" s="1"/>
  <c r="AA101" i="30" s="1"/>
  <c r="P17" i="30" a="1"/>
  <c r="P17" i="30" s="1"/>
  <c r="P16" i="18" s="1"/>
  <c r="V17" i="30" a="1"/>
  <c r="V17" i="30" s="1"/>
  <c r="V16" i="18" s="1"/>
  <c r="U17" i="30" a="1"/>
  <c r="U17" i="30" s="1"/>
  <c r="U16" i="18" s="1"/>
  <c r="Q17" i="30" a="1"/>
  <c r="Q17" i="30" s="1"/>
  <c r="Q16" i="18" s="1"/>
  <c r="AD17" i="30" a="1"/>
  <c r="AD17" i="30" s="1"/>
  <c r="AD16" i="18" s="1"/>
  <c r="N17" i="30" a="1"/>
  <c r="N17" i="30" s="1"/>
  <c r="N16" i="18" s="1"/>
  <c r="U9" i="30" a="1"/>
  <c r="U9" i="30" s="1"/>
  <c r="U8" i="18" s="1"/>
  <c r="X17" i="30" a="1"/>
  <c r="X17" i="30" s="1"/>
  <c r="X16" i="18" s="1"/>
  <c r="AE9" i="30" a="1"/>
  <c r="AE9" i="30" s="1"/>
  <c r="AE8" i="18" s="1"/>
  <c r="AF17" i="30" a="1"/>
  <c r="AF17" i="30" s="1"/>
  <c r="AF16" i="18" s="1"/>
  <c r="T17" i="30" a="1"/>
  <c r="T17" i="30" s="1"/>
  <c r="T16" i="18" s="1"/>
  <c r="Q9" i="30" a="1"/>
  <c r="Q9" i="30" s="1"/>
  <c r="Q8" i="18" s="1"/>
  <c r="R9" i="30" a="1"/>
  <c r="R9" i="30" s="1"/>
  <c r="R8" i="18" s="1"/>
  <c r="Y17" i="30" a="1"/>
  <c r="Y17" i="30" s="1"/>
  <c r="Y16" i="18" s="1"/>
  <c r="K15" i="18"/>
  <c r="AE16" i="30" a="1"/>
  <c r="AE16" i="30" s="1"/>
  <c r="AE15" i="18" s="1"/>
  <c r="AD16" i="30" a="1"/>
  <c r="AD16" i="30" s="1"/>
  <c r="AD15" i="18" s="1"/>
  <c r="S16" i="30" a="1"/>
  <c r="S16" i="30" s="1"/>
  <c r="S15" i="18" s="1"/>
  <c r="W16" i="30" a="1"/>
  <c r="W16" i="30" s="1"/>
  <c r="W15" i="18" s="1"/>
  <c r="O16" i="30" a="1"/>
  <c r="O16" i="30" s="1"/>
  <c r="O15" i="18" s="1"/>
  <c r="AA16" i="30" a="1"/>
  <c r="AA16" i="30" s="1"/>
  <c r="AA15" i="18" s="1"/>
  <c r="U16" i="30" a="1"/>
  <c r="U16" i="30" s="1"/>
  <c r="U15" i="18" s="1"/>
  <c r="M16" i="30" a="1"/>
  <c r="M16" i="30" s="1"/>
  <c r="M15" i="18" s="1"/>
  <c r="Z16" i="30" a="1"/>
  <c r="Z16" i="30" s="1"/>
  <c r="Z15" i="18" s="1"/>
  <c r="R16" i="30" a="1"/>
  <c r="R16" i="30" s="1"/>
  <c r="R15" i="18" s="1"/>
  <c r="T16" i="30" a="1"/>
  <c r="T16" i="30" s="1"/>
  <c r="T15" i="18" s="1"/>
  <c r="Q16" i="30" a="1"/>
  <c r="Q16" i="30" s="1"/>
  <c r="Q15" i="18" s="1"/>
  <c r="AC16" i="30" a="1"/>
  <c r="AC16" i="30" s="1"/>
  <c r="AC15" i="18" s="1"/>
  <c r="X16" i="30" a="1"/>
  <c r="X16" i="30" s="1"/>
  <c r="X15" i="18" s="1"/>
  <c r="AF16" i="30" a="1"/>
  <c r="AF16" i="30" s="1"/>
  <c r="AF15" i="18" s="1"/>
  <c r="P16" i="30" a="1"/>
  <c r="P16" i="30" s="1"/>
  <c r="P15" i="18" s="1"/>
  <c r="V16" i="30" a="1"/>
  <c r="V16" i="30" s="1"/>
  <c r="V15" i="18" s="1"/>
  <c r="N16" i="30" a="1"/>
  <c r="N16" i="30" s="1"/>
  <c r="N15" i="18" s="1"/>
  <c r="AB16" i="30" a="1"/>
  <c r="AB16" i="30" s="1"/>
  <c r="AB15" i="18" s="1"/>
  <c r="Y16" i="30" a="1"/>
  <c r="Y16" i="30" s="1"/>
  <c r="Y15" i="18" s="1"/>
  <c r="R6" i="30" a="1"/>
  <c r="R6" i="30" s="1"/>
  <c r="R5" i="18" s="1"/>
  <c r="K8" i="18"/>
  <c r="P9" i="30" a="1"/>
  <c r="P9" i="30" s="1"/>
  <c r="P8" i="18" s="1"/>
  <c r="AD9" i="30" a="1"/>
  <c r="AD9" i="30" s="1"/>
  <c r="AD8" i="18" s="1"/>
  <c r="W9" i="30" a="1"/>
  <c r="W9" i="30" s="1"/>
  <c r="W8" i="18" s="1"/>
  <c r="M9" i="30" a="1"/>
  <c r="M9" i="30" s="1"/>
  <c r="M8" i="18" s="1"/>
  <c r="T9" i="30" a="1"/>
  <c r="T9" i="30" s="1"/>
  <c r="T8" i="18" s="1"/>
  <c r="AA9" i="30" a="1"/>
  <c r="AA9" i="30" s="1"/>
  <c r="AA8" i="18" s="1"/>
  <c r="S9" i="30" a="1"/>
  <c r="S9" i="30" s="1"/>
  <c r="S8" i="18" s="1"/>
  <c r="K17" i="18"/>
  <c r="U18" i="30" a="1"/>
  <c r="U18" i="30" s="1"/>
  <c r="U17" i="18" s="1"/>
  <c r="AE18" i="30" a="1"/>
  <c r="AE18" i="30" s="1"/>
  <c r="AE17" i="18" s="1"/>
  <c r="V18" i="30" a="1"/>
  <c r="V18" i="30" s="1"/>
  <c r="V17" i="18" s="1"/>
  <c r="O18" i="30" a="1"/>
  <c r="O18" i="30" s="1"/>
  <c r="O17" i="18" s="1"/>
  <c r="R18" i="30" a="1"/>
  <c r="R18" i="30" s="1"/>
  <c r="R17" i="18" s="1"/>
  <c r="N18" i="30" a="1"/>
  <c r="N18" i="30" s="1"/>
  <c r="N17" i="18" s="1"/>
  <c r="S18" i="30" a="1"/>
  <c r="S18" i="30" s="1"/>
  <c r="S17" i="18" s="1"/>
  <c r="T18" i="30" a="1"/>
  <c r="T18" i="30" s="1"/>
  <c r="T17" i="18" s="1"/>
  <c r="M6" i="30" a="1"/>
  <c r="M6" i="30" s="1"/>
  <c r="M5" i="18" s="1"/>
  <c r="K5" i="18"/>
  <c r="W6" i="30" a="1"/>
  <c r="W6" i="30" s="1"/>
  <c r="W5" i="18" s="1"/>
  <c r="AA6" i="30" a="1"/>
  <c r="AA6" i="30" s="1"/>
  <c r="AA5" i="18" s="1"/>
  <c r="AB6" i="30" a="1"/>
  <c r="AB6" i="30" s="1"/>
  <c r="AB5" i="18" s="1"/>
  <c r="P6" i="30" a="1"/>
  <c r="P6" i="30" s="1"/>
  <c r="P5" i="18" s="1"/>
  <c r="T6" i="30" a="1"/>
  <c r="T6" i="30" s="1"/>
  <c r="T5" i="18" s="1"/>
  <c r="AE6" i="30" a="1"/>
  <c r="AE6" i="30" s="1"/>
  <c r="AE5" i="18" s="1"/>
  <c r="AF6" i="30" a="1"/>
  <c r="AF6" i="30" s="1"/>
  <c r="AF5" i="18" s="1"/>
  <c r="Y6" i="30" a="1"/>
  <c r="Y6" i="30" s="1"/>
  <c r="Y5" i="18" s="1"/>
  <c r="S6" i="30" a="1"/>
  <c r="S6" i="30" s="1"/>
  <c r="S5" i="18" s="1"/>
  <c r="X6" i="30" a="1"/>
  <c r="X6" i="30" s="1"/>
  <c r="X5" i="18" s="1"/>
  <c r="V6" i="30" a="1"/>
  <c r="V6" i="30" s="1"/>
  <c r="V5" i="18" s="1"/>
  <c r="Q6" i="30" a="1"/>
  <c r="Q6" i="30" s="1"/>
  <c r="Q5" i="18" s="1"/>
  <c r="AD6" i="30" a="1"/>
  <c r="AD6" i="30" s="1"/>
  <c r="AD5" i="18" s="1"/>
  <c r="AC6" i="30" a="1"/>
  <c r="AC6" i="30" s="1"/>
  <c r="AC5" i="18" s="1"/>
  <c r="N6" i="30" a="1"/>
  <c r="N6" i="30" s="1"/>
  <c r="N5" i="18" s="1"/>
  <c r="Z6" i="30" a="1"/>
  <c r="Z6" i="30" s="1"/>
  <c r="Z5" i="18" s="1"/>
  <c r="V9" i="30" a="1"/>
  <c r="V9" i="30" s="1"/>
  <c r="V8" i="18" s="1"/>
  <c r="O6" i="30" a="1"/>
  <c r="O6" i="30" s="1"/>
  <c r="O5" i="18" s="1"/>
  <c r="K16" i="18"/>
  <c r="AE17" i="30" a="1"/>
  <c r="AE17" i="30" s="1"/>
  <c r="AE16" i="18" s="1"/>
  <c r="M17" i="30" a="1"/>
  <c r="M17" i="30" s="1"/>
  <c r="M16" i="18" s="1"/>
  <c r="R17" i="30" a="1"/>
  <c r="R17" i="30" s="1"/>
  <c r="R16" i="18" s="1"/>
  <c r="Z17" i="30" a="1"/>
  <c r="Z17" i="30" s="1"/>
  <c r="Z16" i="18" s="1"/>
  <c r="AB17" i="30" a="1"/>
  <c r="AB17" i="30" s="1"/>
  <c r="AB16" i="18" s="1"/>
  <c r="O17" i="30" a="1"/>
  <c r="O17" i="30" s="1"/>
  <c r="O16" i="18" s="1"/>
  <c r="AA17" i="30" a="1"/>
  <c r="AA17" i="30" s="1"/>
  <c r="AA16" i="18" s="1"/>
  <c r="K11" i="18"/>
  <c r="AB12" i="30" a="1"/>
  <c r="AB12" i="30" s="1"/>
  <c r="AB11" i="18" s="1"/>
  <c r="U12" i="30" a="1"/>
  <c r="U12" i="30" s="1"/>
  <c r="U11" i="18" s="1"/>
  <c r="Q12" i="30" a="1"/>
  <c r="Q12" i="30" s="1"/>
  <c r="Q11" i="18" s="1"/>
  <c r="M12" i="30" a="1"/>
  <c r="M12" i="30" s="1"/>
  <c r="M11" i="18" s="1"/>
  <c r="Z12" i="30" a="1"/>
  <c r="Z12" i="30" s="1"/>
  <c r="Z11" i="18" s="1"/>
  <c r="AC12" i="30" a="1"/>
  <c r="AC12" i="30" s="1"/>
  <c r="AC11" i="18" s="1"/>
  <c r="S12" i="30" a="1"/>
  <c r="S12" i="30" s="1"/>
  <c r="S11" i="18" s="1"/>
  <c r="N12" i="30" a="1"/>
  <c r="N12" i="30" s="1"/>
  <c r="N11" i="18" s="1"/>
  <c r="V12" i="30" a="1"/>
  <c r="V12" i="30" s="1"/>
  <c r="V11" i="18" s="1"/>
  <c r="AE12" i="30" a="1"/>
  <c r="AE12" i="30" s="1"/>
  <c r="AE11" i="18" s="1"/>
  <c r="W12" i="30" a="1"/>
  <c r="W12" i="30" s="1"/>
  <c r="W11" i="18" s="1"/>
  <c r="X12" i="30" a="1"/>
  <c r="X12" i="30" s="1"/>
  <c r="X11" i="18" s="1"/>
  <c r="AF12" i="30" a="1"/>
  <c r="AF12" i="30" s="1"/>
  <c r="AF11" i="18" s="1"/>
  <c r="R12" i="30" a="1"/>
  <c r="R12" i="30" s="1"/>
  <c r="R11" i="18" s="1"/>
  <c r="AD12" i="30" a="1"/>
  <c r="AD12" i="30" s="1"/>
  <c r="AD11" i="18" s="1"/>
  <c r="P12" i="30" a="1"/>
  <c r="P12" i="30" s="1"/>
  <c r="P11" i="18" s="1"/>
  <c r="AC9" i="30" a="1"/>
  <c r="AC9" i="30" s="1"/>
  <c r="AC8" i="18" s="1"/>
  <c r="AC17" i="30" a="1"/>
  <c r="AC17" i="30" s="1"/>
  <c r="AC16" i="18" s="1"/>
  <c r="X18" i="30" a="1"/>
  <c r="X18" i="30" s="1"/>
  <c r="X17" i="18" s="1"/>
  <c r="AC17" i="8"/>
  <c r="U17" i="8"/>
  <c r="M17" i="8"/>
  <c r="E17" i="8"/>
  <c r="AB17" i="8"/>
  <c r="T17" i="8"/>
  <c r="L17" i="8"/>
  <c r="D17" i="8"/>
  <c r="AA17" i="8"/>
  <c r="S17" i="8"/>
  <c r="K17" i="8"/>
  <c r="C17" i="8"/>
  <c r="Z17" i="8"/>
  <c r="R17" i="8"/>
  <c r="J17" i="8"/>
  <c r="AG17" i="8"/>
  <c r="Y17" i="8"/>
  <c r="Q17" i="8"/>
  <c r="I17" i="8"/>
  <c r="AF17" i="8"/>
  <c r="X17" i="8"/>
  <c r="P17" i="8"/>
  <c r="H17" i="8"/>
  <c r="F17" i="8"/>
  <c r="AE17" i="8"/>
  <c r="AD17" i="8"/>
  <c r="W17" i="8"/>
  <c r="V17" i="8"/>
  <c r="O17" i="8"/>
  <c r="N17" i="8"/>
  <c r="G17" i="8"/>
  <c r="AC9" i="8"/>
  <c r="U9" i="8"/>
  <c r="M9" i="8"/>
  <c r="E9" i="8"/>
  <c r="AB9" i="8"/>
  <c r="T9" i="8"/>
  <c r="L9" i="8"/>
  <c r="D9" i="8"/>
  <c r="AA9" i="8"/>
  <c r="S9" i="8"/>
  <c r="K9" i="8"/>
  <c r="C9" i="8"/>
  <c r="Z9" i="8"/>
  <c r="R9" i="8"/>
  <c r="J9" i="8"/>
  <c r="AG9" i="8"/>
  <c r="Y9" i="8"/>
  <c r="Q9" i="8"/>
  <c r="I9" i="8"/>
  <c r="AF9" i="8"/>
  <c r="X9" i="8"/>
  <c r="P9" i="8"/>
  <c r="H9" i="8"/>
  <c r="AD9" i="8"/>
  <c r="W9" i="8"/>
  <c r="V9" i="8"/>
  <c r="O9" i="8"/>
  <c r="N9" i="8"/>
  <c r="G9" i="8"/>
  <c r="F9" i="8"/>
  <c r="AE9" i="8"/>
  <c r="AG5" i="8"/>
  <c r="Y5" i="8"/>
  <c r="Q5" i="8"/>
  <c r="I5" i="8"/>
  <c r="AF5" i="8"/>
  <c r="X5" i="8"/>
  <c r="P5" i="8"/>
  <c r="H5" i="8"/>
  <c r="AE5" i="8"/>
  <c r="W5" i="8"/>
  <c r="O5" i="8"/>
  <c r="G5" i="8"/>
  <c r="AD5" i="8"/>
  <c r="V5" i="8"/>
  <c r="N5" i="8"/>
  <c r="F5" i="8"/>
  <c r="AC5" i="8"/>
  <c r="U5" i="8"/>
  <c r="M5" i="8"/>
  <c r="E5" i="8"/>
  <c r="AB5" i="8"/>
  <c r="T5" i="8"/>
  <c r="L5" i="8"/>
  <c r="D5" i="8"/>
  <c r="Z5" i="8"/>
  <c r="S5" i="8"/>
  <c r="R5" i="8"/>
  <c r="K5" i="8"/>
  <c r="J5" i="8"/>
  <c r="C5" i="8"/>
  <c r="AA5" i="8"/>
  <c r="AD10" i="8"/>
  <c r="V10" i="8"/>
  <c r="N10" i="8"/>
  <c r="F10" i="8"/>
  <c r="AC10" i="8"/>
  <c r="U10" i="8"/>
  <c r="M10" i="8"/>
  <c r="E10" i="8"/>
  <c r="AB10" i="8"/>
  <c r="T10" i="8"/>
  <c r="L10" i="8"/>
  <c r="D10" i="8"/>
  <c r="AA10" i="8"/>
  <c r="S10" i="8"/>
  <c r="K10" i="8"/>
  <c r="C10" i="8"/>
  <c r="Z10" i="8"/>
  <c r="R10" i="8"/>
  <c r="J10" i="8"/>
  <c r="AG10" i="8"/>
  <c r="Y10" i="8"/>
  <c r="Q10" i="8"/>
  <c r="I10" i="8"/>
  <c r="AE10" i="8"/>
  <c r="X10" i="8"/>
  <c r="W10" i="8"/>
  <c r="P10" i="8"/>
  <c r="O10" i="8"/>
  <c r="H10" i="8"/>
  <c r="G10" i="8"/>
  <c r="AF10" i="8"/>
  <c r="Z6" i="8"/>
  <c r="R6" i="8"/>
  <c r="J6" i="8"/>
  <c r="AG6" i="8"/>
  <c r="Y6" i="8"/>
  <c r="Q6" i="8"/>
  <c r="I6" i="8"/>
  <c r="AF6" i="8"/>
  <c r="X6" i="8"/>
  <c r="P6" i="8"/>
  <c r="H6" i="8"/>
  <c r="AE6" i="8"/>
  <c r="W6" i="8"/>
  <c r="O6" i="8"/>
  <c r="G6" i="8"/>
  <c r="AD6" i="8"/>
  <c r="V6" i="8"/>
  <c r="N6" i="8"/>
  <c r="F6" i="8"/>
  <c r="AC6" i="8"/>
  <c r="U6" i="8"/>
  <c r="M6" i="8"/>
  <c r="E6" i="8"/>
  <c r="AA6" i="8"/>
  <c r="T6" i="8"/>
  <c r="S6" i="8"/>
  <c r="L6" i="8"/>
  <c r="K6" i="8"/>
  <c r="D6" i="8"/>
  <c r="C6" i="8"/>
  <c r="AB6" i="8"/>
  <c r="AF12" i="8"/>
  <c r="X12" i="8"/>
  <c r="P12" i="8"/>
  <c r="H12" i="8"/>
  <c r="AE12" i="8"/>
  <c r="W12" i="8"/>
  <c r="O12" i="8"/>
  <c r="G12" i="8"/>
  <c r="AD12" i="8"/>
  <c r="V12" i="8"/>
  <c r="N12" i="8"/>
  <c r="F12" i="8"/>
  <c r="AC12" i="8"/>
  <c r="U12" i="8"/>
  <c r="M12" i="8"/>
  <c r="E12" i="8"/>
  <c r="AB12" i="8"/>
  <c r="T12" i="8"/>
  <c r="L12" i="8"/>
  <c r="D12" i="8"/>
  <c r="AA12" i="8"/>
  <c r="S12" i="8"/>
  <c r="K12" i="8"/>
  <c r="C12" i="8"/>
  <c r="AG12" i="8"/>
  <c r="Z12" i="8"/>
  <c r="Y12" i="8"/>
  <c r="R12" i="8"/>
  <c r="Q12" i="8"/>
  <c r="J12" i="8"/>
  <c r="I12" i="8"/>
  <c r="AE3" i="8"/>
  <c r="W3" i="8"/>
  <c r="O3" i="8"/>
  <c r="G3" i="8"/>
  <c r="AD3" i="8"/>
  <c r="V3" i="8"/>
  <c r="N3" i="8"/>
  <c r="F3" i="8"/>
  <c r="AC3" i="8"/>
  <c r="U3" i="8"/>
  <c r="M3" i="8"/>
  <c r="E3" i="8"/>
  <c r="AB3" i="8"/>
  <c r="T3" i="8"/>
  <c r="L3" i="8"/>
  <c r="D3" i="8"/>
  <c r="AA3" i="8"/>
  <c r="S3" i="8"/>
  <c r="K3" i="8"/>
  <c r="C3" i="8"/>
  <c r="Z3" i="8"/>
  <c r="R3" i="8"/>
  <c r="J3" i="8"/>
  <c r="X3" i="8"/>
  <c r="Q3" i="8"/>
  <c r="P3" i="8"/>
  <c r="I3" i="8"/>
  <c r="H3" i="8"/>
  <c r="AG3" i="8"/>
  <c r="AF3" i="8"/>
  <c r="Y3" i="8"/>
  <c r="AF4" i="8"/>
  <c r="X4" i="8"/>
  <c r="P4" i="8"/>
  <c r="H4" i="8"/>
  <c r="AE4" i="8"/>
  <c r="W4" i="8"/>
  <c r="O4" i="8"/>
  <c r="G4" i="8"/>
  <c r="AD4" i="8"/>
  <c r="V4" i="8"/>
  <c r="N4" i="8"/>
  <c r="F4" i="8"/>
  <c r="AC4" i="8"/>
  <c r="U4" i="8"/>
  <c r="M4" i="8"/>
  <c r="E4" i="8"/>
  <c r="AB4" i="8"/>
  <c r="T4" i="8"/>
  <c r="L4" i="8"/>
  <c r="D4" i="8"/>
  <c r="AA4" i="8"/>
  <c r="S4" i="8"/>
  <c r="K4" i="8"/>
  <c r="C4" i="8"/>
  <c r="Y4" i="8"/>
  <c r="R4" i="8"/>
  <c r="Q4" i="8"/>
  <c r="J4" i="8"/>
  <c r="I4" i="8"/>
  <c r="AG4" i="8"/>
  <c r="Z4" i="8"/>
  <c r="AA7" i="8"/>
  <c r="S7" i="8"/>
  <c r="K7" i="8"/>
  <c r="C7" i="8"/>
  <c r="Z7" i="8"/>
  <c r="R7" i="8"/>
  <c r="J7" i="8"/>
  <c r="AG7" i="8"/>
  <c r="Y7" i="8"/>
  <c r="Q7" i="8"/>
  <c r="I7" i="8"/>
  <c r="AF7" i="8"/>
  <c r="X7" i="8"/>
  <c r="P7" i="8"/>
  <c r="H7" i="8"/>
  <c r="AE7" i="8"/>
  <c r="W7" i="8"/>
  <c r="O7" i="8"/>
  <c r="G7" i="8"/>
  <c r="AD7" i="8"/>
  <c r="V7" i="8"/>
  <c r="N7" i="8"/>
  <c r="F7" i="8"/>
  <c r="AB7" i="8"/>
  <c r="U7" i="8"/>
  <c r="T7" i="8"/>
  <c r="M7" i="8"/>
  <c r="L7" i="8"/>
  <c r="E7" i="8"/>
  <c r="D7" i="8"/>
  <c r="AC7" i="8"/>
  <c r="AB8" i="8"/>
  <c r="T8" i="8"/>
  <c r="L8" i="8"/>
  <c r="D8" i="8"/>
  <c r="AA8" i="8"/>
  <c r="S8" i="8"/>
  <c r="K8" i="8"/>
  <c r="C8" i="8"/>
  <c r="Z8" i="8"/>
  <c r="R8" i="8"/>
  <c r="J8" i="8"/>
  <c r="AG8" i="8"/>
  <c r="Y8" i="8"/>
  <c r="Q8" i="8"/>
  <c r="I8" i="8"/>
  <c r="AF8" i="8"/>
  <c r="X8" i="8"/>
  <c r="P8" i="8"/>
  <c r="H8" i="8"/>
  <c r="AE8" i="8"/>
  <c r="W8" i="8"/>
  <c r="O8" i="8"/>
  <c r="G8" i="8"/>
  <c r="AC8" i="8"/>
  <c r="V8" i="8"/>
  <c r="U8" i="8"/>
  <c r="N8" i="8"/>
  <c r="M8" i="8"/>
  <c r="F8" i="8"/>
  <c r="E8" i="8"/>
  <c r="AD8" i="8"/>
  <c r="I4" i="18" l="1"/>
  <c r="J5" i="30"/>
  <c r="I15" i="30"/>
  <c r="K28" i="30"/>
  <c r="AC28" i="30" s="1" a="1"/>
  <c r="AC28" i="30" s="1"/>
  <c r="K29" i="30"/>
  <c r="R29" i="30" a="1"/>
  <c r="R29" i="30" s="1"/>
  <c r="Y29" i="30" a="1"/>
  <c r="Y29" i="30" s="1"/>
  <c r="T29" i="30" a="1"/>
  <c r="T29" i="30" s="1"/>
  <c r="I4" i="30"/>
  <c r="H3" i="18"/>
  <c r="K11" i="30"/>
  <c r="J10" i="18"/>
  <c r="M28" i="30" a="1"/>
  <c r="M28" i="30" s="1"/>
  <c r="I14" i="30"/>
  <c r="H13" i="18"/>
  <c r="O28" i="30" a="1"/>
  <c r="O28" i="30" s="1"/>
  <c r="Y28" i="30" a="1"/>
  <c r="Y28" i="30" s="1"/>
  <c r="AD28" i="30" a="1"/>
  <c r="AD28" i="30" s="1"/>
  <c r="AE28" i="30" a="1"/>
  <c r="AE28" i="30" s="1"/>
  <c r="T28" i="30" a="1"/>
  <c r="T28" i="30" s="1"/>
  <c r="J3" i="30"/>
  <c r="I2" i="18"/>
  <c r="I13" i="30"/>
  <c r="H33" i="30"/>
  <c r="Q28" i="30" a="1"/>
  <c r="Q28" i="30" s="1"/>
  <c r="S28" i="30" a="1"/>
  <c r="S28" i="30" s="1"/>
  <c r="J9" i="18"/>
  <c r="K10" i="30"/>
  <c r="M10" i="30" s="1" a="1"/>
  <c r="M10" i="30" s="1"/>
  <c r="M9" i="18" s="1"/>
  <c r="Y10" i="30" a="1"/>
  <c r="Y10" i="30" s="1"/>
  <c r="Y9" i="18" s="1"/>
  <c r="K97" i="30"/>
  <c r="AC43" i="30" a="1"/>
  <c r="AC43" i="30" s="1"/>
  <c r="AC97" i="30" s="1"/>
  <c r="T43" i="30" a="1"/>
  <c r="T43" i="30" s="1"/>
  <c r="T97" i="30" s="1"/>
  <c r="V43" i="30" a="1"/>
  <c r="V43" i="30" s="1"/>
  <c r="V97" i="30" s="1"/>
  <c r="S43" i="30" a="1"/>
  <c r="S43" i="30" s="1"/>
  <c r="S97" i="30" s="1"/>
  <c r="AE43" i="30" a="1"/>
  <c r="AE43" i="30" s="1"/>
  <c r="AE97" i="30" s="1"/>
  <c r="AF43" i="30" a="1"/>
  <c r="AF43" i="30" s="1"/>
  <c r="AF97" i="30" s="1"/>
  <c r="U43" i="30" a="1"/>
  <c r="U43" i="30" s="1"/>
  <c r="U97" i="30" s="1"/>
  <c r="F6" i="7"/>
  <c r="N6" i="7"/>
  <c r="V6" i="7"/>
  <c r="AD6" i="7"/>
  <c r="G6" i="7"/>
  <c r="O6" i="7"/>
  <c r="W6" i="7"/>
  <c r="AE6" i="7"/>
  <c r="C6" i="7"/>
  <c r="P6" i="7"/>
  <c r="H6" i="7"/>
  <c r="X6" i="7"/>
  <c r="AF6" i="7"/>
  <c r="J6" i="7"/>
  <c r="R6" i="7"/>
  <c r="Z6" i="7"/>
  <c r="K6" i="7"/>
  <c r="S6" i="7"/>
  <c r="AA6" i="7"/>
  <c r="D6" i="7"/>
  <c r="L6" i="7"/>
  <c r="T6" i="7"/>
  <c r="AB6" i="7"/>
  <c r="E6" i="7"/>
  <c r="I6" i="7"/>
  <c r="AG6" i="7"/>
  <c r="M6" i="7"/>
  <c r="Q6" i="7"/>
  <c r="U6" i="7"/>
  <c r="Y6" i="7"/>
  <c r="AC6" i="7"/>
  <c r="J12" i="7"/>
  <c r="R12" i="7"/>
  <c r="Z12" i="7"/>
  <c r="T12" i="7"/>
  <c r="K12" i="7"/>
  <c r="S12" i="7"/>
  <c r="AA12" i="7"/>
  <c r="L12" i="7"/>
  <c r="AB12" i="7"/>
  <c r="D12" i="7"/>
  <c r="F12" i="7"/>
  <c r="N12" i="7"/>
  <c r="V12" i="7"/>
  <c r="AD12" i="7"/>
  <c r="G12" i="7"/>
  <c r="O12" i="7"/>
  <c r="W12" i="7"/>
  <c r="AE12" i="7"/>
  <c r="H12" i="7"/>
  <c r="P12" i="7"/>
  <c r="X12" i="7"/>
  <c r="AF12" i="7"/>
  <c r="Q12" i="7"/>
  <c r="U12" i="7"/>
  <c r="Y12" i="7"/>
  <c r="AC12" i="7"/>
  <c r="AG12" i="7"/>
  <c r="C12" i="7"/>
  <c r="E12" i="7"/>
  <c r="M12" i="7"/>
  <c r="I12" i="7"/>
  <c r="F14" i="7"/>
  <c r="N14" i="7"/>
  <c r="V14" i="7"/>
  <c r="AD14" i="7"/>
  <c r="P14" i="7"/>
  <c r="G14" i="7"/>
  <c r="O14" i="7"/>
  <c r="W14" i="7"/>
  <c r="AE14" i="7"/>
  <c r="C14" i="7"/>
  <c r="H14" i="7"/>
  <c r="AF14" i="7"/>
  <c r="X14" i="7"/>
  <c r="J14" i="7"/>
  <c r="R14" i="7"/>
  <c r="Z14" i="7"/>
  <c r="K14" i="7"/>
  <c r="S14" i="7"/>
  <c r="AA14" i="7"/>
  <c r="D14" i="7"/>
  <c r="L14" i="7"/>
  <c r="T14" i="7"/>
  <c r="AB14" i="7"/>
  <c r="U14" i="7"/>
  <c r="AC14" i="7"/>
  <c r="Q14" i="7"/>
  <c r="Y14" i="7"/>
  <c r="AG14" i="7"/>
  <c r="E14" i="7"/>
  <c r="I14" i="7"/>
  <c r="M14" i="7"/>
  <c r="F3" i="7"/>
  <c r="N3" i="7"/>
  <c r="V3" i="7"/>
  <c r="AD3" i="7"/>
  <c r="G3" i="7"/>
  <c r="O3" i="7"/>
  <c r="W3" i="7"/>
  <c r="AE3" i="7"/>
  <c r="H3" i="7"/>
  <c r="P3" i="7"/>
  <c r="X3" i="7"/>
  <c r="AF3" i="7"/>
  <c r="I3" i="7"/>
  <c r="Q3" i="7"/>
  <c r="Y3" i="7"/>
  <c r="AG3" i="7"/>
  <c r="J3" i="7"/>
  <c r="R3" i="7"/>
  <c r="Z3" i="7"/>
  <c r="K3" i="7"/>
  <c r="S3" i="7"/>
  <c r="AA3" i="7"/>
  <c r="AB3" i="7"/>
  <c r="AC3" i="7"/>
  <c r="D3" i="7"/>
  <c r="E3" i="7"/>
  <c r="L3" i="7"/>
  <c r="M3" i="7"/>
  <c r="T3" i="7"/>
  <c r="C3" i="7"/>
  <c r="U3" i="7"/>
  <c r="H11" i="7"/>
  <c r="P11" i="7"/>
  <c r="X11" i="7"/>
  <c r="AF11" i="7"/>
  <c r="I11" i="7"/>
  <c r="Q11" i="7"/>
  <c r="Y11" i="7"/>
  <c r="AG11" i="7"/>
  <c r="J11" i="7"/>
  <c r="Z11" i="7"/>
  <c r="R11" i="7"/>
  <c r="D11" i="7"/>
  <c r="L11" i="7"/>
  <c r="T11" i="7"/>
  <c r="AB11" i="7"/>
  <c r="E11" i="7"/>
  <c r="M11" i="7"/>
  <c r="U11" i="7"/>
  <c r="AC11" i="7"/>
  <c r="F11" i="7"/>
  <c r="N11" i="7"/>
  <c r="V11" i="7"/>
  <c r="AD11" i="7"/>
  <c r="C11" i="7"/>
  <c r="O11" i="7"/>
  <c r="S11" i="7"/>
  <c r="K11" i="7"/>
  <c r="W11" i="7"/>
  <c r="AA11" i="7"/>
  <c r="AE11" i="7"/>
  <c r="G11" i="7"/>
  <c r="Z14" i="8"/>
  <c r="R14" i="8"/>
  <c r="J14" i="8"/>
  <c r="AG14" i="8"/>
  <c r="Y14" i="8"/>
  <c r="Q14" i="8"/>
  <c r="I14" i="8"/>
  <c r="AF14" i="8"/>
  <c r="X14" i="8"/>
  <c r="P14" i="8"/>
  <c r="H14" i="8"/>
  <c r="AE14" i="8"/>
  <c r="W14" i="8"/>
  <c r="O14" i="8"/>
  <c r="G14" i="8"/>
  <c r="AD14" i="8"/>
  <c r="V14" i="8"/>
  <c r="N14" i="8"/>
  <c r="F14" i="8"/>
  <c r="AC14" i="8"/>
  <c r="U14" i="8"/>
  <c r="M14" i="8"/>
  <c r="E14" i="8"/>
  <c r="C14" i="8"/>
  <c r="AB14" i="8"/>
  <c r="AA14" i="8"/>
  <c r="T14" i="8"/>
  <c r="S14" i="8"/>
  <c r="L14" i="8"/>
  <c r="K14" i="8"/>
  <c r="D14" i="8"/>
  <c r="AE11" i="8"/>
  <c r="W11" i="8"/>
  <c r="O11" i="8"/>
  <c r="G11" i="8"/>
  <c r="AD11" i="8"/>
  <c r="V11" i="8"/>
  <c r="N11" i="8"/>
  <c r="F11" i="8"/>
  <c r="AC11" i="8"/>
  <c r="U11" i="8"/>
  <c r="M11" i="8"/>
  <c r="E11" i="8"/>
  <c r="AB11" i="8"/>
  <c r="T11" i="8"/>
  <c r="L11" i="8"/>
  <c r="D11" i="8"/>
  <c r="AA11" i="8"/>
  <c r="S11" i="8"/>
  <c r="K11" i="8"/>
  <c r="C11" i="8"/>
  <c r="Z11" i="8"/>
  <c r="R11" i="8"/>
  <c r="J11" i="8"/>
  <c r="AF11" i="8"/>
  <c r="Y11" i="8"/>
  <c r="X11" i="8"/>
  <c r="Q11" i="8"/>
  <c r="P11" i="8"/>
  <c r="I11" i="8"/>
  <c r="H11" i="8"/>
  <c r="AG11" i="8"/>
  <c r="H7" i="7"/>
  <c r="P7" i="7"/>
  <c r="X7" i="7"/>
  <c r="AF7" i="7"/>
  <c r="C7" i="7"/>
  <c r="I7" i="7"/>
  <c r="Q7" i="7"/>
  <c r="Y7" i="7"/>
  <c r="AG7" i="7"/>
  <c r="J7" i="7"/>
  <c r="R7" i="7"/>
  <c r="Z7" i="7"/>
  <c r="D7" i="7"/>
  <c r="L7" i="7"/>
  <c r="T7" i="7"/>
  <c r="AB7" i="7"/>
  <c r="E7" i="7"/>
  <c r="M7" i="7"/>
  <c r="U7" i="7"/>
  <c r="AC7" i="7"/>
  <c r="F7" i="7"/>
  <c r="N7" i="7"/>
  <c r="V7" i="7"/>
  <c r="AD7" i="7"/>
  <c r="G7" i="7"/>
  <c r="K7" i="7"/>
  <c r="O7" i="7"/>
  <c r="S7" i="7"/>
  <c r="W7" i="7"/>
  <c r="AA7" i="7"/>
  <c r="AE7" i="7"/>
  <c r="D5" i="7"/>
  <c r="L5" i="7"/>
  <c r="G5" i="7"/>
  <c r="K5" i="7"/>
  <c r="T5" i="7"/>
  <c r="AB5" i="7"/>
  <c r="C5" i="7"/>
  <c r="V5" i="7"/>
  <c r="M5" i="7"/>
  <c r="U5" i="7"/>
  <c r="AC5" i="7"/>
  <c r="N5" i="7"/>
  <c r="AD5" i="7"/>
  <c r="E5" i="7"/>
  <c r="O5" i="7"/>
  <c r="W5" i="7"/>
  <c r="F5" i="7"/>
  <c r="P5" i="7"/>
  <c r="X5" i="7"/>
  <c r="AF5" i="7"/>
  <c r="H5" i="7"/>
  <c r="Q5" i="7"/>
  <c r="Y5" i="7"/>
  <c r="AG5" i="7"/>
  <c r="I5" i="7"/>
  <c r="R5" i="7"/>
  <c r="Z5" i="7"/>
  <c r="J5" i="7"/>
  <c r="S5" i="7"/>
  <c r="AE5" i="7"/>
  <c r="AA5" i="7"/>
  <c r="J8" i="7"/>
  <c r="R8" i="7"/>
  <c r="Z8" i="7"/>
  <c r="K8" i="7"/>
  <c r="S8" i="7"/>
  <c r="AA8" i="7"/>
  <c r="D8" i="7"/>
  <c r="L8" i="7"/>
  <c r="T8" i="7"/>
  <c r="AB8" i="7"/>
  <c r="F8" i="7"/>
  <c r="N8" i="7"/>
  <c r="V8" i="7"/>
  <c r="AD8" i="7"/>
  <c r="G8" i="7"/>
  <c r="O8" i="7"/>
  <c r="W8" i="7"/>
  <c r="AE8" i="7"/>
  <c r="H8" i="7"/>
  <c r="P8" i="7"/>
  <c r="X8" i="7"/>
  <c r="AF8" i="7"/>
  <c r="I8" i="7"/>
  <c r="M8" i="7"/>
  <c r="Q8" i="7"/>
  <c r="U8" i="7"/>
  <c r="C8" i="7"/>
  <c r="Y8" i="7"/>
  <c r="E8" i="7"/>
  <c r="AC8" i="7"/>
  <c r="AG8" i="7"/>
  <c r="D9" i="7"/>
  <c r="L9" i="7"/>
  <c r="T9" i="7"/>
  <c r="AB9" i="7"/>
  <c r="E9" i="7"/>
  <c r="M9" i="7"/>
  <c r="U9" i="7"/>
  <c r="AC9" i="7"/>
  <c r="AD9" i="7"/>
  <c r="F9" i="7"/>
  <c r="N9" i="7"/>
  <c r="V9" i="7"/>
  <c r="H9" i="7"/>
  <c r="P9" i="7"/>
  <c r="X9" i="7"/>
  <c r="AF9" i="7"/>
  <c r="C9" i="7"/>
  <c r="I9" i="7"/>
  <c r="Q9" i="7"/>
  <c r="Y9" i="7"/>
  <c r="AG9" i="7"/>
  <c r="J9" i="7"/>
  <c r="R9" i="7"/>
  <c r="Z9" i="7"/>
  <c r="K9" i="7"/>
  <c r="O9" i="7"/>
  <c r="S9" i="7"/>
  <c r="W9" i="7"/>
  <c r="G9" i="7"/>
  <c r="AA9" i="7"/>
  <c r="AE9" i="7"/>
  <c r="H4" i="7"/>
  <c r="P4" i="7"/>
  <c r="X4" i="7"/>
  <c r="AF4" i="7"/>
  <c r="I4" i="7"/>
  <c r="Q4" i="7"/>
  <c r="Y4" i="7"/>
  <c r="J4" i="7"/>
  <c r="R4" i="7"/>
  <c r="Z4" i="7"/>
  <c r="K4" i="7"/>
  <c r="S4" i="7"/>
  <c r="AA4" i="7"/>
  <c r="D4" i="7"/>
  <c r="L4" i="7"/>
  <c r="T4" i="7"/>
  <c r="AB4" i="7"/>
  <c r="E4" i="7"/>
  <c r="M4" i="7"/>
  <c r="U4" i="7"/>
  <c r="AC4" i="7"/>
  <c r="AD4" i="7"/>
  <c r="AE4" i="7"/>
  <c r="F4" i="7"/>
  <c r="AG4" i="7"/>
  <c r="G4" i="7"/>
  <c r="N4" i="7"/>
  <c r="O4" i="7"/>
  <c r="V4" i="7"/>
  <c r="C4" i="7"/>
  <c r="W4" i="7"/>
  <c r="D17" i="7"/>
  <c r="L17" i="7"/>
  <c r="T17" i="7"/>
  <c r="AB17" i="7"/>
  <c r="N17" i="7"/>
  <c r="E17" i="7"/>
  <c r="M17" i="7"/>
  <c r="U17" i="7"/>
  <c r="AC17" i="7"/>
  <c r="V17" i="7"/>
  <c r="F17" i="7"/>
  <c r="AD17" i="7"/>
  <c r="H17" i="7"/>
  <c r="P17" i="7"/>
  <c r="X17" i="7"/>
  <c r="AF17" i="7"/>
  <c r="C17" i="7"/>
  <c r="I17" i="7"/>
  <c r="Q17" i="7"/>
  <c r="Y17" i="7"/>
  <c r="AG17" i="7"/>
  <c r="J17" i="7"/>
  <c r="Z17" i="7"/>
  <c r="R17" i="7"/>
  <c r="AA17" i="7"/>
  <c r="AE17" i="7"/>
  <c r="G17" i="7"/>
  <c r="K17" i="7"/>
  <c r="O17" i="7"/>
  <c r="S17" i="7"/>
  <c r="W17" i="7"/>
  <c r="F10" i="7"/>
  <c r="N10" i="7"/>
  <c r="V10" i="7"/>
  <c r="AD10" i="7"/>
  <c r="AF10" i="7"/>
  <c r="G10" i="7"/>
  <c r="O10" i="7"/>
  <c r="W10" i="7"/>
  <c r="AE10" i="7"/>
  <c r="H10" i="7"/>
  <c r="P10" i="7"/>
  <c r="X10" i="7"/>
  <c r="J10" i="7"/>
  <c r="R10" i="7"/>
  <c r="Z10" i="7"/>
  <c r="K10" i="7"/>
  <c r="S10" i="7"/>
  <c r="AA10" i="7"/>
  <c r="C10" i="7"/>
  <c r="D10" i="7"/>
  <c r="L10" i="7"/>
  <c r="T10" i="7"/>
  <c r="AB10" i="7"/>
  <c r="M10" i="7"/>
  <c r="I10" i="7"/>
  <c r="Q10" i="7"/>
  <c r="U10" i="7"/>
  <c r="Y10" i="7"/>
  <c r="AC10" i="7"/>
  <c r="AG10" i="7"/>
  <c r="E10" i="7"/>
  <c r="P28" i="30" l="1" a="1"/>
  <c r="P28" i="30" s="1"/>
  <c r="I33" i="30"/>
  <c r="AD29" i="30" a="1"/>
  <c r="AD29" i="30" s="1"/>
  <c r="AC29" i="30" a="1"/>
  <c r="AC29" i="30" s="1"/>
  <c r="AE29" i="30" a="1"/>
  <c r="AE29" i="30" s="1"/>
  <c r="J15" i="30"/>
  <c r="V10" i="30" a="1"/>
  <c r="V10" i="30" s="1"/>
  <c r="V9" i="18" s="1"/>
  <c r="K9" i="18"/>
  <c r="AE10" i="30" a="1"/>
  <c r="AE10" i="30" s="1"/>
  <c r="AE9" i="18" s="1"/>
  <c r="AC10" i="30" a="1"/>
  <c r="AC10" i="30" s="1"/>
  <c r="AC9" i="18" s="1"/>
  <c r="P10" i="30" a="1"/>
  <c r="P10" i="30" s="1"/>
  <c r="P9" i="18" s="1"/>
  <c r="Z10" i="30" a="1"/>
  <c r="Z10" i="30" s="1"/>
  <c r="Z9" i="18" s="1"/>
  <c r="AA10" i="30" a="1"/>
  <c r="AA10" i="30" s="1"/>
  <c r="AA9" i="18" s="1"/>
  <c r="S10" i="30" a="1"/>
  <c r="S10" i="30" s="1"/>
  <c r="S9" i="18" s="1"/>
  <c r="T10" i="30" a="1"/>
  <c r="T10" i="30" s="1"/>
  <c r="T9" i="18" s="1"/>
  <c r="R10" i="30" a="1"/>
  <c r="R10" i="30" s="1"/>
  <c r="R9" i="18" s="1"/>
  <c r="AF10" i="30" a="1"/>
  <c r="AF10" i="30" s="1"/>
  <c r="AF9" i="18" s="1"/>
  <c r="W10" i="30" a="1"/>
  <c r="W10" i="30" s="1"/>
  <c r="W9" i="18" s="1"/>
  <c r="AC11" i="30" a="1"/>
  <c r="AC11" i="30" s="1"/>
  <c r="AC10" i="18" s="1"/>
  <c r="N11" i="30" a="1"/>
  <c r="N11" i="30" s="1"/>
  <c r="N10" i="18" s="1"/>
  <c r="U11" i="30" a="1"/>
  <c r="U11" i="30" s="1"/>
  <c r="U10" i="18" s="1"/>
  <c r="W11" i="30" a="1"/>
  <c r="W11" i="30" s="1"/>
  <c r="W10" i="18" s="1"/>
  <c r="Q11" i="30" a="1"/>
  <c r="Q11" i="30" s="1"/>
  <c r="Q10" i="18" s="1"/>
  <c r="AD11" i="30" a="1"/>
  <c r="AD11" i="30" s="1"/>
  <c r="AD10" i="18" s="1"/>
  <c r="AF11" i="30" a="1"/>
  <c r="AF11" i="30" s="1"/>
  <c r="AF10" i="18" s="1"/>
  <c r="AB11" i="30" a="1"/>
  <c r="AB11" i="30" s="1"/>
  <c r="AB10" i="18" s="1"/>
  <c r="AE11" i="30" a="1"/>
  <c r="AE11" i="30" s="1"/>
  <c r="AE10" i="18" s="1"/>
  <c r="AA11" i="30" a="1"/>
  <c r="AA11" i="30" s="1"/>
  <c r="AA10" i="18" s="1"/>
  <c r="Z11" i="30" a="1"/>
  <c r="Z11" i="30" s="1"/>
  <c r="Z10" i="18" s="1"/>
  <c r="R11" i="30" a="1"/>
  <c r="R11" i="30" s="1"/>
  <c r="R10" i="18" s="1"/>
  <c r="O11" i="30" a="1"/>
  <c r="O11" i="30" s="1"/>
  <c r="O10" i="18" s="1"/>
  <c r="K10" i="18"/>
  <c r="M11" i="30" a="1"/>
  <c r="M11" i="30" s="1"/>
  <c r="M10" i="18" s="1"/>
  <c r="P11" i="30" a="1"/>
  <c r="P11" i="30" s="1"/>
  <c r="P10" i="18" s="1"/>
  <c r="Y11" i="30" a="1"/>
  <c r="Y11" i="30" s="1"/>
  <c r="Y10" i="18" s="1"/>
  <c r="S11" i="30" a="1"/>
  <c r="S11" i="30" s="1"/>
  <c r="S10" i="18" s="1"/>
  <c r="T11" i="30" a="1"/>
  <c r="T11" i="30" s="1"/>
  <c r="T10" i="18" s="1"/>
  <c r="V11" i="30" a="1"/>
  <c r="V11" i="30" s="1"/>
  <c r="V10" i="18" s="1"/>
  <c r="X11" i="30" a="1"/>
  <c r="X11" i="30" s="1"/>
  <c r="X10" i="18" s="1"/>
  <c r="U29" i="30" a="1"/>
  <c r="U29" i="30" s="1"/>
  <c r="X28" i="30" a="1"/>
  <c r="X28" i="30" s="1"/>
  <c r="V28" i="30" a="1"/>
  <c r="V28" i="30" s="1"/>
  <c r="Z28" i="30" a="1"/>
  <c r="Z28" i="30" s="1"/>
  <c r="AA28" i="30" a="1"/>
  <c r="AA28" i="30" s="1"/>
  <c r="N28" i="30" a="1"/>
  <c r="N28" i="30" s="1"/>
  <c r="U28" i="30" a="1"/>
  <c r="U28" i="30" s="1"/>
  <c r="AF28" i="30" a="1"/>
  <c r="AF28" i="30" s="1"/>
  <c r="W28" i="30" a="1"/>
  <c r="W28" i="30" s="1"/>
  <c r="AB28" i="30" a="1"/>
  <c r="AB28" i="30" s="1"/>
  <c r="W29" i="30" a="1"/>
  <c r="W29" i="30" s="1"/>
  <c r="AB10" i="30" a="1"/>
  <c r="AB10" i="30" s="1"/>
  <c r="AB9" i="18" s="1"/>
  <c r="J13" i="30"/>
  <c r="X29" i="30" a="1"/>
  <c r="X29" i="30" s="1"/>
  <c r="N10" i="30" a="1"/>
  <c r="N10" i="30" s="1"/>
  <c r="N9" i="18" s="1"/>
  <c r="I3" i="18"/>
  <c r="J4" i="30"/>
  <c r="Q29" i="30" a="1"/>
  <c r="Q29" i="30" s="1"/>
  <c r="X10" i="30" a="1"/>
  <c r="X10" i="30" s="1"/>
  <c r="X9" i="18" s="1"/>
  <c r="M29" i="30" a="1"/>
  <c r="M29" i="30" s="1"/>
  <c r="AB29" i="30" a="1"/>
  <c r="AB29" i="30" s="1"/>
  <c r="O10" i="30" a="1"/>
  <c r="O10" i="30" s="1"/>
  <c r="O9" i="18" s="1"/>
  <c r="K3" i="30"/>
  <c r="AA3" i="30" s="1" a="1"/>
  <c r="AA3" i="30" s="1"/>
  <c r="AA2" i="18" s="1"/>
  <c r="J2" i="18"/>
  <c r="P29" i="30" a="1"/>
  <c r="P29" i="30" s="1"/>
  <c r="N29" i="30" a="1"/>
  <c r="N29" i="30" s="1"/>
  <c r="U10" i="30" a="1"/>
  <c r="U10" i="30" s="1"/>
  <c r="U9" i="18" s="1"/>
  <c r="AF29" i="30" a="1"/>
  <c r="AF29" i="30" s="1"/>
  <c r="S29" i="30" a="1"/>
  <c r="S29" i="30" s="1"/>
  <c r="AD10" i="30" a="1"/>
  <c r="AD10" i="30" s="1"/>
  <c r="AD9" i="18" s="1"/>
  <c r="AA29" i="30" a="1"/>
  <c r="AA29" i="30" s="1"/>
  <c r="V29" i="30" a="1"/>
  <c r="V29" i="30" s="1"/>
  <c r="K5" i="30"/>
  <c r="AD5" i="30" s="1" a="1"/>
  <c r="AD5" i="30" s="1"/>
  <c r="AD4" i="18" s="1"/>
  <c r="J4" i="18"/>
  <c r="Q10" i="30" a="1"/>
  <c r="Q10" i="30" s="1"/>
  <c r="Q9" i="18" s="1"/>
  <c r="R28" i="30" a="1"/>
  <c r="R28" i="30" s="1"/>
  <c r="I13" i="18"/>
  <c r="J14" i="30"/>
  <c r="Z29" i="30" a="1"/>
  <c r="Z29" i="30" s="1"/>
  <c r="O29" i="30" a="1"/>
  <c r="O29" i="30" s="1"/>
  <c r="AA15" i="8"/>
  <c r="S15" i="8"/>
  <c r="K15" i="8"/>
  <c r="C15" i="8"/>
  <c r="Z15" i="8"/>
  <c r="R15" i="8"/>
  <c r="J15" i="8"/>
  <c r="AG15" i="8"/>
  <c r="Y15" i="8"/>
  <c r="Q15" i="8"/>
  <c r="I15" i="8"/>
  <c r="AF15" i="8"/>
  <c r="X15" i="8"/>
  <c r="P15" i="8"/>
  <c r="H15" i="8"/>
  <c r="AE15" i="8"/>
  <c r="W15" i="8"/>
  <c r="O15" i="8"/>
  <c r="G15" i="8"/>
  <c r="AD15" i="8"/>
  <c r="V15" i="8"/>
  <c r="N15" i="8"/>
  <c r="F15" i="8"/>
  <c r="D15" i="8"/>
  <c r="AC15" i="8"/>
  <c r="AB15" i="8"/>
  <c r="U15" i="8"/>
  <c r="T15" i="8"/>
  <c r="M15" i="8"/>
  <c r="L15" i="8"/>
  <c r="E15" i="8"/>
  <c r="AB16" i="8"/>
  <c r="T16" i="8"/>
  <c r="L16" i="8"/>
  <c r="D16" i="8"/>
  <c r="AA16" i="8"/>
  <c r="S16" i="8"/>
  <c r="K16" i="8"/>
  <c r="C16" i="8"/>
  <c r="Z16" i="8"/>
  <c r="R16" i="8"/>
  <c r="J16" i="8"/>
  <c r="AG16" i="8"/>
  <c r="Y16" i="8"/>
  <c r="Q16" i="8"/>
  <c r="I16" i="8"/>
  <c r="AF16" i="8"/>
  <c r="X16" i="8"/>
  <c r="P16" i="8"/>
  <c r="H16" i="8"/>
  <c r="AE16" i="8"/>
  <c r="W16" i="8"/>
  <c r="O16" i="8"/>
  <c r="G16" i="8"/>
  <c r="E16" i="8"/>
  <c r="AD16" i="8"/>
  <c r="AC16" i="8"/>
  <c r="V16" i="8"/>
  <c r="U16" i="8"/>
  <c r="N16" i="8"/>
  <c r="M16" i="8"/>
  <c r="F16" i="8"/>
  <c r="H15" i="7"/>
  <c r="P15" i="7"/>
  <c r="X15" i="7"/>
  <c r="AF15" i="7"/>
  <c r="R15" i="7"/>
  <c r="I15" i="7"/>
  <c r="Q15" i="7"/>
  <c r="Y15" i="7"/>
  <c r="AG15" i="7"/>
  <c r="Z15" i="7"/>
  <c r="C15" i="7"/>
  <c r="J15" i="7"/>
  <c r="D15" i="7"/>
  <c r="L15" i="7"/>
  <c r="T15" i="7"/>
  <c r="AB15" i="7"/>
  <c r="E15" i="7"/>
  <c r="M15" i="7"/>
  <c r="U15" i="7"/>
  <c r="AC15" i="7"/>
  <c r="N15" i="7"/>
  <c r="F15" i="7"/>
  <c r="V15" i="7"/>
  <c r="AD15" i="7"/>
  <c r="W15" i="7"/>
  <c r="AA15" i="7"/>
  <c r="AE15" i="7"/>
  <c r="G15" i="7"/>
  <c r="K15" i="7"/>
  <c r="O15" i="7"/>
  <c r="S15" i="7"/>
  <c r="J16" i="7"/>
  <c r="R16" i="7"/>
  <c r="Z16" i="7"/>
  <c r="T16" i="7"/>
  <c r="K16" i="7"/>
  <c r="S16" i="7"/>
  <c r="AA16" i="7"/>
  <c r="AB16" i="7"/>
  <c r="D16" i="7"/>
  <c r="L16" i="7"/>
  <c r="F16" i="7"/>
  <c r="N16" i="7"/>
  <c r="V16" i="7"/>
  <c r="AD16" i="7"/>
  <c r="G16" i="7"/>
  <c r="O16" i="7"/>
  <c r="W16" i="7"/>
  <c r="AE16" i="7"/>
  <c r="X16" i="7"/>
  <c r="H16" i="7"/>
  <c r="P16" i="7"/>
  <c r="AF16" i="7"/>
  <c r="Y16" i="7"/>
  <c r="AC16" i="7"/>
  <c r="AG16" i="7"/>
  <c r="E16" i="7"/>
  <c r="U16" i="7"/>
  <c r="I16" i="7"/>
  <c r="M16" i="7"/>
  <c r="C16" i="7"/>
  <c r="Q16" i="7"/>
  <c r="T5" i="30" l="1" a="1"/>
  <c r="T5" i="30" s="1"/>
  <c r="T4" i="18" s="1"/>
  <c r="O5" i="30" a="1"/>
  <c r="O5" i="30" s="1"/>
  <c r="O4" i="18" s="1"/>
  <c r="N3" i="30" a="1"/>
  <c r="N3" i="30" s="1"/>
  <c r="N2" i="18" s="1"/>
  <c r="P5" i="30" a="1"/>
  <c r="P5" i="30" s="1"/>
  <c r="P4" i="18" s="1"/>
  <c r="W5" i="30" a="1"/>
  <c r="W5" i="30" s="1"/>
  <c r="W4" i="18" s="1"/>
  <c r="Q5" i="30" a="1"/>
  <c r="Q5" i="30" s="1"/>
  <c r="Q4" i="18" s="1"/>
  <c r="U5" i="30" a="1"/>
  <c r="U5" i="30" s="1"/>
  <c r="U4" i="18" s="1"/>
  <c r="AE5" i="30" a="1"/>
  <c r="AE5" i="30" s="1"/>
  <c r="AE4" i="18" s="1"/>
  <c r="S3" i="30" a="1"/>
  <c r="S3" i="30" s="1"/>
  <c r="S2" i="18" s="1"/>
  <c r="O3" i="30" a="1"/>
  <c r="O3" i="30" s="1"/>
  <c r="O2" i="18" s="1"/>
  <c r="AF5" i="30" a="1"/>
  <c r="AF5" i="30" s="1"/>
  <c r="AF4" i="18" s="1"/>
  <c r="V5" i="30" a="1"/>
  <c r="V5" i="30" s="1"/>
  <c r="V4" i="18" s="1"/>
  <c r="S5" i="30" a="1"/>
  <c r="S5" i="30" s="1"/>
  <c r="S4" i="18" s="1"/>
  <c r="U3" i="30" a="1"/>
  <c r="U3" i="30" s="1"/>
  <c r="U2" i="18" s="1"/>
  <c r="Q3" i="30" a="1"/>
  <c r="Q3" i="30" s="1"/>
  <c r="Q2" i="18" s="1"/>
  <c r="V3" i="30" a="1"/>
  <c r="V3" i="30" s="1"/>
  <c r="V2" i="18" s="1"/>
  <c r="Y3" i="30" a="1"/>
  <c r="Y3" i="30" s="1"/>
  <c r="Y2" i="18" s="1"/>
  <c r="K4" i="30"/>
  <c r="J3" i="18"/>
  <c r="P4" i="30" a="1"/>
  <c r="P4" i="30" s="1"/>
  <c r="P3" i="18" s="1"/>
  <c r="K15" i="30"/>
  <c r="W15" i="30" s="1" a="1"/>
  <c r="W15" i="30" s="1"/>
  <c r="M15" i="30" a="1"/>
  <c r="M15" i="30" s="1"/>
  <c r="V15" i="30" a="1"/>
  <c r="V15" i="30" s="1"/>
  <c r="R3" i="30" a="1"/>
  <c r="R3" i="30" s="1"/>
  <c r="R2" i="18" s="1"/>
  <c r="K2" i="18"/>
  <c r="P3" i="30" a="1"/>
  <c r="P3" i="30" s="1"/>
  <c r="P2" i="18" s="1"/>
  <c r="M3" i="30" a="1"/>
  <c r="M3" i="30" s="1"/>
  <c r="M2" i="18" s="1"/>
  <c r="W3" i="30" a="1"/>
  <c r="W3" i="30" s="1"/>
  <c r="W2" i="18" s="1"/>
  <c r="AC3" i="30" a="1"/>
  <c r="AC3" i="30" s="1"/>
  <c r="AC2" i="18" s="1"/>
  <c r="Z3" i="30" a="1"/>
  <c r="Z3" i="30" s="1"/>
  <c r="Z2" i="18" s="1"/>
  <c r="AE3" i="30" a="1"/>
  <c r="AE3" i="30" s="1"/>
  <c r="AE2" i="18" s="1"/>
  <c r="AD3" i="30" a="1"/>
  <c r="AD3" i="30" s="1"/>
  <c r="AD2" i="18" s="1"/>
  <c r="T3" i="30" a="1"/>
  <c r="T3" i="30" s="1"/>
  <c r="T2" i="18" s="1"/>
  <c r="AB3" i="30" a="1"/>
  <c r="AB3" i="30" s="1"/>
  <c r="AB2" i="18" s="1"/>
  <c r="AF3" i="30" a="1"/>
  <c r="AF3" i="30" s="1"/>
  <c r="AF2" i="18" s="1"/>
  <c r="AF15" i="30" a="1"/>
  <c r="AF15" i="30" s="1"/>
  <c r="AA5" i="30" a="1"/>
  <c r="AA5" i="30" s="1"/>
  <c r="AA4" i="18" s="1"/>
  <c r="X15" i="30" a="1"/>
  <c r="X15" i="30" s="1"/>
  <c r="AE4" i="30" a="1"/>
  <c r="AE4" i="30" s="1"/>
  <c r="AE3" i="18" s="1"/>
  <c r="AD4" i="30" a="1"/>
  <c r="AD4" i="30" s="1"/>
  <c r="AD3" i="18" s="1"/>
  <c r="AA15" i="30" a="1"/>
  <c r="AA15" i="30" s="1"/>
  <c r="J33" i="30"/>
  <c r="K14" i="30"/>
  <c r="T14" i="30" s="1" a="1"/>
  <c r="T14" i="30" s="1"/>
  <c r="T13" i="18" s="1"/>
  <c r="J13" i="18"/>
  <c r="AA14" i="30" a="1"/>
  <c r="AA14" i="30" s="1"/>
  <c r="AA13" i="18" s="1"/>
  <c r="AB14" i="30" a="1"/>
  <c r="AB14" i="30" s="1"/>
  <c r="AB13" i="18" s="1"/>
  <c r="K4" i="18"/>
  <c r="X5" i="30" a="1"/>
  <c r="X5" i="30" s="1"/>
  <c r="X4" i="18" s="1"/>
  <c r="Y5" i="30" a="1"/>
  <c r="Y5" i="30" s="1"/>
  <c r="Y4" i="18" s="1"/>
  <c r="AC5" i="30" a="1"/>
  <c r="AC5" i="30" s="1"/>
  <c r="AC4" i="18" s="1"/>
  <c r="R5" i="30" a="1"/>
  <c r="R5" i="30" s="1"/>
  <c r="R4" i="18" s="1"/>
  <c r="N5" i="30" a="1"/>
  <c r="N5" i="30" s="1"/>
  <c r="N4" i="18" s="1"/>
  <c r="Z5" i="30" a="1"/>
  <c r="Z5" i="30" s="1"/>
  <c r="Z4" i="18" s="1"/>
  <c r="M5" i="30" a="1"/>
  <c r="M5" i="30" s="1"/>
  <c r="M4" i="18" s="1"/>
  <c r="AB5" i="30" a="1"/>
  <c r="AB5" i="30" s="1"/>
  <c r="AB4" i="18" s="1"/>
  <c r="Q4" i="30" a="1"/>
  <c r="Q4" i="30" s="1"/>
  <c r="Q3" i="18" s="1"/>
  <c r="AB4" i="30" a="1"/>
  <c r="AB4" i="30" s="1"/>
  <c r="AB3" i="18" s="1"/>
  <c r="K13" i="30"/>
  <c r="AD13" i="30" s="1" a="1"/>
  <c r="AD13" i="30" s="1"/>
  <c r="S15" i="30" a="1"/>
  <c r="S15" i="30" s="1"/>
  <c r="X3" i="30" a="1"/>
  <c r="X3" i="30" s="1"/>
  <c r="X2" i="18" s="1"/>
  <c r="AG13" i="8"/>
  <c r="Y13" i="8"/>
  <c r="Q13" i="8"/>
  <c r="I13" i="8"/>
  <c r="AF13" i="8"/>
  <c r="X13" i="8"/>
  <c r="P13" i="8"/>
  <c r="H13" i="8"/>
  <c r="AE13" i="8"/>
  <c r="W13" i="8"/>
  <c r="O13" i="8"/>
  <c r="G13" i="8"/>
  <c r="AD13" i="8"/>
  <c r="V13" i="8"/>
  <c r="N13" i="8"/>
  <c r="F13" i="8"/>
  <c r="AC13" i="8"/>
  <c r="U13" i="8"/>
  <c r="M13" i="8"/>
  <c r="E13" i="8"/>
  <c r="AB13" i="8"/>
  <c r="T13" i="8"/>
  <c r="L13" i="8"/>
  <c r="D13" i="8"/>
  <c r="AA13" i="8"/>
  <c r="Z13" i="8"/>
  <c r="S13" i="8"/>
  <c r="R13" i="8"/>
  <c r="K13" i="8"/>
  <c r="J13" i="8"/>
  <c r="C13" i="8"/>
  <c r="D13" i="7"/>
  <c r="L13" i="7"/>
  <c r="T13" i="7"/>
  <c r="AB13" i="7"/>
  <c r="C13" i="7"/>
  <c r="V13" i="7"/>
  <c r="E13" i="7"/>
  <c r="M13" i="7"/>
  <c r="U13" i="7"/>
  <c r="AC13" i="7"/>
  <c r="N13" i="7"/>
  <c r="F13" i="7"/>
  <c r="AD13" i="7"/>
  <c r="H13" i="7"/>
  <c r="P13" i="7"/>
  <c r="X13" i="7"/>
  <c r="AF13" i="7"/>
  <c r="I13" i="7"/>
  <c r="Q13" i="7"/>
  <c r="Y13" i="7"/>
  <c r="AG13" i="7"/>
  <c r="J13" i="7"/>
  <c r="R13" i="7"/>
  <c r="Z13" i="7"/>
  <c r="S13" i="7"/>
  <c r="W13" i="7"/>
  <c r="AA13" i="7"/>
  <c r="AE13" i="7"/>
  <c r="O13" i="7"/>
  <c r="G13" i="7"/>
  <c r="K13" i="7"/>
  <c r="Z14" i="30" l="1" a="1"/>
  <c r="Z14" i="30" s="1"/>
  <c r="Z13" i="18" s="1"/>
  <c r="AC13" i="30" a="1"/>
  <c r="AC13" i="30" s="1"/>
  <c r="N14" i="30" a="1"/>
  <c r="N14" i="30" s="1"/>
  <c r="N13" i="18" s="1"/>
  <c r="P14" i="30" a="1"/>
  <c r="P14" i="30" s="1"/>
  <c r="P13" i="18" s="1"/>
  <c r="Y14" i="30" a="1"/>
  <c r="Y14" i="30" s="1"/>
  <c r="Y13" i="18" s="1"/>
  <c r="X14" i="30" a="1"/>
  <c r="X14" i="30" s="1"/>
  <c r="X13" i="18" s="1"/>
  <c r="O14" i="30" a="1"/>
  <c r="O14" i="30" s="1"/>
  <c r="O13" i="18" s="1"/>
  <c r="AF14" i="30" a="1"/>
  <c r="AF14" i="30" s="1"/>
  <c r="AF13" i="18" s="1"/>
  <c r="K33" i="30"/>
  <c r="AE33" i="30" s="1" a="1"/>
  <c r="AE33" i="30" s="1"/>
  <c r="S33" i="30" a="1"/>
  <c r="S33" i="30" s="1"/>
  <c r="X33" i="30" a="1"/>
  <c r="X33" i="30" s="1"/>
  <c r="T33" i="30" a="1"/>
  <c r="T33" i="30" s="1"/>
  <c r="V33" i="30" a="1"/>
  <c r="V33" i="30" s="1"/>
  <c r="M33" i="30" a="1"/>
  <c r="M33" i="30" s="1"/>
  <c r="Q33" i="30" a="1"/>
  <c r="Q33" i="30" s="1"/>
  <c r="W33" i="30" a="1"/>
  <c r="W33" i="30" s="1"/>
  <c r="U33" i="30" a="1"/>
  <c r="U33" i="30" s="1"/>
  <c r="P33" i="30" a="1"/>
  <c r="P33" i="30" s="1"/>
  <c r="AF33" i="30" a="1"/>
  <c r="AF33" i="30" s="1"/>
  <c r="R33" i="30" a="1"/>
  <c r="R33" i="30" s="1"/>
  <c r="Z33" i="30" a="1"/>
  <c r="Z33" i="30" s="1"/>
  <c r="W13" i="30" a="1"/>
  <c r="W13" i="30" s="1"/>
  <c r="AA13" i="30" a="1"/>
  <c r="AA13" i="30" s="1"/>
  <c r="N13" i="30" a="1"/>
  <c r="N13" i="30" s="1"/>
  <c r="AB13" i="30" a="1"/>
  <c r="AB13" i="30" s="1"/>
  <c r="Z13" i="30" a="1"/>
  <c r="Z13" i="30" s="1"/>
  <c r="Q13" i="30" a="1"/>
  <c r="Q13" i="30" s="1"/>
  <c r="M13" i="30" a="1"/>
  <c r="M13" i="30" s="1"/>
  <c r="X13" i="30" a="1"/>
  <c r="X13" i="30" s="1"/>
  <c r="T13" i="30" a="1"/>
  <c r="T13" i="30" s="1"/>
  <c r="U13" i="30" a="1"/>
  <c r="U13" i="30" s="1"/>
  <c r="AE13" i="30" a="1"/>
  <c r="AE13" i="30" s="1"/>
  <c r="P13" i="30" a="1"/>
  <c r="P13" i="30" s="1"/>
  <c r="AF13" i="30" a="1"/>
  <c r="AF13" i="30" s="1"/>
  <c r="V13" i="30" a="1"/>
  <c r="V13" i="30" s="1"/>
  <c r="O13" i="30" a="1"/>
  <c r="O13" i="30" s="1"/>
  <c r="S13" i="30" a="1"/>
  <c r="S13" i="30" s="1"/>
  <c r="AB15" i="30" a="1"/>
  <c r="AB15" i="30" s="1"/>
  <c r="AD15" i="30" a="1"/>
  <c r="AD15" i="30" s="1"/>
  <c r="O15" i="30" a="1"/>
  <c r="O15" i="30" s="1"/>
  <c r="U15" i="30" a="1"/>
  <c r="U15" i="30" s="1"/>
  <c r="R15" i="30" a="1"/>
  <c r="R15" i="30" s="1"/>
  <c r="AC15" i="30" a="1"/>
  <c r="AC15" i="30" s="1"/>
  <c r="AE15" i="30" a="1"/>
  <c r="AE15" i="30" s="1"/>
  <c r="Q15" i="30" a="1"/>
  <c r="Q15" i="30" s="1"/>
  <c r="T15" i="30" a="1"/>
  <c r="T15" i="30" s="1"/>
  <c r="N15" i="30" a="1"/>
  <c r="N15" i="30" s="1"/>
  <c r="Y15" i="30" a="1"/>
  <c r="Y15" i="30" s="1"/>
  <c r="P15" i="30" a="1"/>
  <c r="P15" i="30" s="1"/>
  <c r="Z15" i="30" a="1"/>
  <c r="Z15" i="30" s="1"/>
  <c r="AF4" i="30" a="1"/>
  <c r="AF4" i="30" s="1"/>
  <c r="AF3" i="18" s="1"/>
  <c r="K3" i="18"/>
  <c r="S4" i="30" a="1"/>
  <c r="S4" i="30" s="1"/>
  <c r="S3" i="18" s="1"/>
  <c r="AA4" i="30" a="1"/>
  <c r="AA4" i="30" s="1"/>
  <c r="AA3" i="18" s="1"/>
  <c r="Y4" i="30" a="1"/>
  <c r="Y4" i="30" s="1"/>
  <c r="Y3" i="18" s="1"/>
  <c r="Z4" i="30" a="1"/>
  <c r="Z4" i="30" s="1"/>
  <c r="Z3" i="18" s="1"/>
  <c r="U4" i="30" a="1"/>
  <c r="U4" i="30" s="1"/>
  <c r="U3" i="18" s="1"/>
  <c r="AC4" i="30" a="1"/>
  <c r="AC4" i="30" s="1"/>
  <c r="AC3" i="18" s="1"/>
  <c r="O4" i="30" a="1"/>
  <c r="O4" i="30" s="1"/>
  <c r="O3" i="18" s="1"/>
  <c r="X4" i="30" a="1"/>
  <c r="X4" i="30" s="1"/>
  <c r="X3" i="18" s="1"/>
  <c r="R4" i="30" a="1"/>
  <c r="R4" i="30" s="1"/>
  <c r="R3" i="18" s="1"/>
  <c r="W4" i="30" a="1"/>
  <c r="W4" i="30" s="1"/>
  <c r="W3" i="18" s="1"/>
  <c r="M4" i="30" a="1"/>
  <c r="M4" i="30" s="1"/>
  <c r="M3" i="18" s="1"/>
  <c r="V4" i="30" a="1"/>
  <c r="V4" i="30" s="1"/>
  <c r="V3" i="18" s="1"/>
  <c r="T4" i="30" a="1"/>
  <c r="T4" i="30" s="1"/>
  <c r="T3" i="18" s="1"/>
  <c r="N4" i="30" a="1"/>
  <c r="N4" i="30" s="1"/>
  <c r="N3" i="18" s="1"/>
  <c r="AD14" i="30" a="1"/>
  <c r="AD14" i="30" s="1"/>
  <c r="AD13" i="18" s="1"/>
  <c r="M14" i="30" a="1"/>
  <c r="M14" i="30" s="1"/>
  <c r="M13" i="18" s="1"/>
  <c r="Y13" i="30" a="1"/>
  <c r="Y13" i="30" s="1"/>
  <c r="K13" i="18"/>
  <c r="R14" i="30" a="1"/>
  <c r="R14" i="30" s="1"/>
  <c r="R13" i="18" s="1"/>
  <c r="AC14" i="30" a="1"/>
  <c r="AC14" i="30" s="1"/>
  <c r="AC13" i="18" s="1"/>
  <c r="Q14" i="30" a="1"/>
  <c r="Q14" i="30" s="1"/>
  <c r="Q13" i="18" s="1"/>
  <c r="W14" i="30" a="1"/>
  <c r="W14" i="30" s="1"/>
  <c r="W13" i="18" s="1"/>
  <c r="AE14" i="30" a="1"/>
  <c r="AE14" i="30" s="1"/>
  <c r="AE13" i="18" s="1"/>
  <c r="V14" i="30" a="1"/>
  <c r="V14" i="30" s="1"/>
  <c r="V13" i="18" s="1"/>
  <c r="U14" i="30" a="1"/>
  <c r="U14" i="30" s="1"/>
  <c r="U13" i="18" s="1"/>
  <c r="S14" i="30" a="1"/>
  <c r="S14" i="30" s="1"/>
  <c r="S13" i="18" s="1"/>
  <c r="R13" i="30" a="1"/>
  <c r="R13" i="30" s="1"/>
  <c r="AB33" i="30" l="1" a="1"/>
  <c r="AB33" i="30" s="1"/>
  <c r="O33" i="30" a="1"/>
  <c r="O33" i="30" s="1"/>
  <c r="N33" i="30" a="1"/>
  <c r="N33" i="30" s="1"/>
  <c r="AD33" i="30" a="1"/>
  <c r="AD33" i="30" s="1"/>
  <c r="AC33" i="30" a="1"/>
  <c r="AC33" i="30" s="1"/>
  <c r="Y33" i="30" a="1"/>
  <c r="Y33" i="30" s="1"/>
  <c r="AA33" i="30" a="1"/>
  <c r="AA33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<sst xmlns="http://schemas.openxmlformats.org/spreadsheetml/2006/main" count="490" uniqueCount="93">
  <si>
    <t>Onshore Wind</t>
  </si>
  <si>
    <t>Biomass</t>
  </si>
  <si>
    <t>Sources:</t>
  </si>
  <si>
    <t>Solar Thermal</t>
  </si>
  <si>
    <t>CCaMC BAU Construction Cost per Unit Capacity</t>
  </si>
  <si>
    <t>CCaMC Annual Fixed O&amp;M Cost per Unit Capacity</t>
  </si>
  <si>
    <t>CCaMC Variable O&amp;M Cost per Unit Elec Output</t>
  </si>
  <si>
    <t>nuclear</t>
  </si>
  <si>
    <t>hydro</t>
  </si>
  <si>
    <t>solar PV</t>
  </si>
  <si>
    <t>solar thermal</t>
  </si>
  <si>
    <t>biomass</t>
  </si>
  <si>
    <t>Notes:</t>
  </si>
  <si>
    <t>Geothermal</t>
  </si>
  <si>
    <t>natural gas nonpeaker</t>
  </si>
  <si>
    <t>geothermal</t>
  </si>
  <si>
    <t>petroleum</t>
  </si>
  <si>
    <t>natural gas peaker</t>
  </si>
  <si>
    <t>Offshore Wind</t>
  </si>
  <si>
    <t>hard coal</t>
  </si>
  <si>
    <t>offshore wind</t>
  </si>
  <si>
    <t>onshore wind</t>
  </si>
  <si>
    <t>lignite</t>
  </si>
  <si>
    <t>crude oil</t>
  </si>
  <si>
    <t>heavy or residual fuel oil</t>
  </si>
  <si>
    <t>municipal solid waste</t>
  </si>
  <si>
    <t>Solar PV</t>
  </si>
  <si>
    <t>Natural Gas Nonpeaker (NOT USED)</t>
  </si>
  <si>
    <t>Nuclear (NOT USED)</t>
  </si>
  <si>
    <t>Hydro (NOT USED)</t>
  </si>
  <si>
    <t>Solar Thermal (NOT USED)</t>
  </si>
  <si>
    <t>Biomass (NOT USED)</t>
  </si>
  <si>
    <t>Geothermal (NOT USED)</t>
  </si>
  <si>
    <t>Petroleum (NOT USED)</t>
  </si>
  <si>
    <t>Natural Gas Peaker (NOT USED)</t>
  </si>
  <si>
    <t>Lignite (NOT USED)</t>
  </si>
  <si>
    <t>Crude Oil (NOT USED)</t>
  </si>
  <si>
    <t>Heavy or Residual Fuel Oil (NOT USED)</t>
  </si>
  <si>
    <t>Municipal Solid Waste (NOT USED)</t>
  </si>
  <si>
    <t>Hard Coal</t>
  </si>
  <si>
    <t>Natural Gas Nonpeaker</t>
  </si>
  <si>
    <t>Nuclear</t>
  </si>
  <si>
    <t>Hydro</t>
  </si>
  <si>
    <t>Petroleum</t>
  </si>
  <si>
    <t>Natural Gas Peaker</t>
  </si>
  <si>
    <t>Lignite</t>
  </si>
  <si>
    <t>Crude Oil</t>
  </si>
  <si>
    <t>Heavy or Residual Fuel Oil</t>
  </si>
  <si>
    <t>Municipal Solid Waste</t>
  </si>
  <si>
    <t>Unit: $/MW</t>
  </si>
  <si>
    <t>Hard Coal (NOT USED)</t>
  </si>
  <si>
    <t>CCaMC BAU Soft Costs per Unit Capacity</t>
  </si>
  <si>
    <t>Fixed O&amp;M ($/MW) - Preex. Retiring</t>
  </si>
  <si>
    <t>Fixed O&amp;M ($/MW) - Preex. Nonretiring</t>
  </si>
  <si>
    <t>Fixed O&amp;M ($/MW) - Newly Built</t>
  </si>
  <si>
    <t>Variable O&amp;M ($/MWh) - Preex. Retiring</t>
  </si>
  <si>
    <t>Variable O&amp;M ($/MWh) - Preex. Nonretiring</t>
  </si>
  <si>
    <t>Variable O&amp;M ($/MWh) - Newly Built</t>
  </si>
  <si>
    <t>Exchate rate</t>
    <phoneticPr fontId="31" type="noConversion"/>
  </si>
  <si>
    <t>2020 재생에너지 공급확대를 위한 장장기 발전단가 (LCOE) 전망 시스템 구축 및 운영</t>
    <phoneticPr fontId="31" type="noConversion"/>
  </si>
  <si>
    <t>CAPEX (KRW/kW)</t>
    <phoneticPr fontId="31" type="noConversion"/>
  </si>
  <si>
    <t>Fixed O&amp;M (KRW/kW-yr)</t>
    <phoneticPr fontId="31" type="noConversion"/>
  </si>
  <si>
    <t>Variable O&amp;M (KRW/MWh)</t>
    <phoneticPr fontId="31" type="noConversion"/>
  </si>
  <si>
    <t>Korea Energy Economics Institute</t>
    <phoneticPr fontId="31" type="noConversion"/>
  </si>
  <si>
    <t>Medium-to-long-term levelized cost of electricity (LCOE) forecast (1/5)</t>
    <phoneticPr fontId="31" type="noConversion"/>
  </si>
  <si>
    <t>http://www.keei.re.kr/web_keei/d_results.nsf/0/A10FCB3438C55F4349258669004FC436/$file/%EA%B8%B0%EB%B3%B8%202020-21_%EC%9E%AC%EC%83%9D%EC%97%90%EB%84%88%EC%A7%80%20%EA%B3%B5%EA%B8%89%ED%99%95%EB%8C%80%EB%A5%BC%20%EC%9C%84%ED%95%9C%20%EC%A4%91%EC%9E%A5%EA%B8%B0%20%EB%B0%9C%EC%A0%84%EB%8B%A8%EA%B0%80(LCOE)%20%EC%A0%84%EB%A7%9D%20%EC%8B%9C%EC%8A%A4%ED%85%9C%20%EA%B5%AC%EC%B6%95%20%EB%B0%8F%20%EC%9A%B4%EC%98%81.pdf</t>
  </si>
  <si>
    <t>IEA 2020 Levelized cost of Electricity</t>
    <phoneticPr fontId="31" type="noConversion"/>
  </si>
  <si>
    <t>https://www.iea.org/articles/levelised-cost-of-electricity-calculator</t>
  </si>
  <si>
    <t>Assumption based on the VOM ration between onshore and offshore wind</t>
    <phoneticPr fontId="31" type="noConversion"/>
  </si>
  <si>
    <t>KEEI 발전원별 균등화 발전원가 최종보고서</t>
    <phoneticPr fontId="31" type="noConversion"/>
  </si>
  <si>
    <t>Onshore Wind (NOT USED)</t>
    <phoneticPr fontId="31" type="noConversion"/>
  </si>
  <si>
    <t>Solar PV (NOT USED)</t>
    <phoneticPr fontId="31" type="noConversion"/>
  </si>
  <si>
    <t>Offshore Wind (NOT USED)</t>
    <phoneticPr fontId="31" type="noConversion"/>
  </si>
  <si>
    <t>Variable O&amp;M (USD/MWh)</t>
    <phoneticPr fontId="31" type="noConversion"/>
  </si>
  <si>
    <t>= natural gas nonpeaker</t>
    <phoneticPr fontId="31" type="noConversion"/>
  </si>
  <si>
    <t>=hard coal</t>
    <phoneticPr fontId="31" type="noConversion"/>
  </si>
  <si>
    <t>https://www.kpx.or.kr/www/downloadBbsFile.do?atchmnflNo=29587</t>
  </si>
  <si>
    <t>KPX 발전 설비 현황</t>
    <phoneticPr fontId="31" type="noConversion"/>
  </si>
  <si>
    <t>=gas non peaker * 70%, assumed</t>
    <phoneticPr fontId="31" type="noConversion"/>
  </si>
  <si>
    <t>2.5% of construction cost, assumed</t>
    <phoneticPr fontId="31" type="noConversion"/>
  </si>
  <si>
    <t>other renewables</t>
    <phoneticPr fontId="31" type="noConversion"/>
  </si>
  <si>
    <t>KPX</t>
    <phoneticPr fontId="31" type="noConversion"/>
  </si>
  <si>
    <t>Power generation statistics</t>
    <phoneticPr fontId="31" type="noConversion"/>
  </si>
  <si>
    <t>KEEI Levelized cost of electricity by source</t>
    <phoneticPr fontId="31" type="noConversion"/>
  </si>
  <si>
    <t>http://www.alio.go.kr/informationResearchView.do?seq=2477139</t>
  </si>
  <si>
    <t>IEA</t>
    <phoneticPr fontId="31" type="noConversion"/>
  </si>
  <si>
    <t>Levelised Cost of Electricity Calculator</t>
    <phoneticPr fontId="31" type="noConversion"/>
  </si>
  <si>
    <t>Gas and conventional power Capital and O&amp;M Costs</t>
    <phoneticPr fontId="31" type="noConversion"/>
  </si>
  <si>
    <t>PV and Onshore wind Capital and O&amp;M Costs</t>
    <phoneticPr fontId="31" type="noConversion"/>
  </si>
  <si>
    <t>Conventional Power Capital and O&amp;M Costs</t>
    <phoneticPr fontId="31" type="noConversion"/>
  </si>
  <si>
    <t>All Generator Capital and O&amp;M Costs</t>
    <phoneticPr fontId="31" type="noConversion"/>
  </si>
  <si>
    <t>CAPEX (USD/MW)</t>
    <phoneticPr fontId="31" type="noConversion"/>
  </si>
  <si>
    <t>Fixed O&amp;M (USD/MW-yr)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</si>
</sst>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&quot;₩&quot;#,##0_);[Red]\(&quot;₩&quot;#,##0\)"/>
    <numFmt numFmtId="167" formatCode="0.00_);[Red]\(0.00\)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</font>
    <font>
      <b/>
      <sz val="10"/>
      <color theme="9"/>
      <name val="Helvetica Neue"/>
    </font>
    <font>
      <b/>
      <sz val="13"/>
      <color theme="3"/>
      <name val="Times New Roman"/>
      <family val="2"/>
    </font>
    <font>
      <b/>
      <sz val="10"/>
      <color theme="6"/>
      <name val="Helvetica Neue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</font>
    <font>
      <b/>
      <sz val="10"/>
      <color rgb="FF00B0F0"/>
      <name val="Helvetica Neue"/>
    </font>
    <font>
      <sz val="10"/>
      <name val="Helvetica Neue"/>
    </font>
    <font>
      <sz val="10"/>
      <color theme="1"/>
      <name val="Calibri"/>
      <family val="2"/>
      <scheme val="minor"/>
    </font>
    <font>
      <b/>
      <sz val="10"/>
      <color rgb="FFFF0000"/>
      <name val="Helvetica Neue"/>
    </font>
    <font>
      <b/>
      <sz val="10"/>
      <color theme="1"/>
      <name val="Helvetica Neue"/>
    </font>
    <font>
      <b/>
      <sz val="10"/>
      <color theme="5"/>
      <name val="Helvetica Neue"/>
    </font>
    <font>
      <b/>
      <sz val="10"/>
      <color rgb="FF7F7F7F"/>
      <name val="Helvetica Neue"/>
    </font>
    <font>
      <i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29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0" fontId="10" fillId="0" borderId="0"/>
    <xf numFmtId="0" fontId="11" fillId="0" borderId="0"/>
    <xf numFmtId="0" fontId="13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4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0" applyNumberFormat="0" applyBorder="0" applyAlignment="0" applyProtection="0"/>
    <xf numFmtId="0" fontId="9" fillId="5" borderId="0" applyNumberFormat="0" applyBorder="0" applyAlignment="0" applyProtection="0"/>
    <xf numFmtId="0" fontId="13" fillId="6" borderId="0" applyNumberFormat="0" applyBorder="0" applyAlignment="0" applyProtection="0"/>
    <xf numFmtId="0" fontId="9" fillId="6" borderId="0" applyNumberFormat="0" applyBorder="0" applyAlignment="0" applyProtection="0"/>
    <xf numFmtId="165" fontId="14" fillId="0" borderId="0" applyFill="0" applyProtection="0">
      <alignment horizontal="right"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9" fontId="15" fillId="0" borderId="0" applyFill="0" applyBorder="0" applyProtection="0">
      <alignment horizontal="right" vertical="center"/>
    </xf>
    <xf numFmtId="0" fontId="16" fillId="0" borderId="8" applyNumberFormat="0" applyFill="0" applyAlignment="0" applyProtection="0"/>
    <xf numFmtId="0" fontId="17" fillId="0" borderId="0" applyFill="0" applyBorder="0" applyProtection="0">
      <alignment horizontal="right"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22" fillId="0" borderId="0" applyFill="0" applyProtection="0">
      <alignment horizontal="right" vertical="center"/>
    </xf>
    <xf numFmtId="165" fontId="23" fillId="0" borderId="0" applyFill="0" applyProtection="0">
      <alignment horizontal="right" vertical="center"/>
    </xf>
    <xf numFmtId="0" fontId="9" fillId="0" borderId="0"/>
    <xf numFmtId="0" fontId="10" fillId="0" borderId="0"/>
    <xf numFmtId="0" fontId="8" fillId="0" borderId="0"/>
    <xf numFmtId="0" fontId="24" fillId="0" borderId="0">
      <alignment horizontal="right" vertical="center"/>
    </xf>
    <xf numFmtId="0" fontId="9" fillId="0" borderId="0"/>
    <xf numFmtId="0" fontId="8" fillId="0" borderId="0"/>
    <xf numFmtId="0" fontId="10" fillId="0" borderId="0"/>
    <xf numFmtId="0" fontId="25" fillId="0" borderId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26" fillId="0" borderId="0" applyFill="0" applyProtection="0">
      <alignment horizontal="right" vertical="center"/>
    </xf>
    <xf numFmtId="0" fontId="12" fillId="0" borderId="0" applyNumberFormat="0" applyFill="0" applyBorder="0" applyAlignment="0" applyProtection="0"/>
    <xf numFmtId="0" fontId="27" fillId="0" borderId="0" applyFill="0" applyBorder="0" applyProtection="0">
      <alignment horizontal="right" vertical="center"/>
    </xf>
    <xf numFmtId="0" fontId="28" fillId="0" borderId="0" applyFill="0" applyBorder="0" applyProtection="0">
      <alignment horizontal="right" vertical="center"/>
    </xf>
    <xf numFmtId="0" fontId="8" fillId="7" borderId="9"/>
    <xf numFmtId="0" fontId="29" fillId="0" borderId="0" applyFill="0" applyBorder="0" applyProtection="0">
      <alignment horizontal="right" vertical="center"/>
    </xf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Fill="1"/>
    <xf numFmtId="0" fontId="0" fillId="0" borderId="0" xfId="0" applyFill="1"/>
    <xf numFmtId="1" fontId="0" fillId="2" borderId="0" xfId="0" applyNumberFormat="1" applyFill="1"/>
    <xf numFmtId="0" fontId="1" fillId="0" borderId="0" xfId="0" applyFont="1" applyAlignment="1"/>
    <xf numFmtId="0" fontId="30" fillId="0" borderId="0" xfId="0" applyFont="1" applyAlignment="1"/>
    <xf numFmtId="0" fontId="1" fillId="2" borderId="0" xfId="0" applyFont="1" applyFill="1" applyAlignment="1"/>
    <xf numFmtId="9" fontId="0" fillId="0" borderId="0" xfId="228" applyFont="1"/>
    <xf numFmtId="1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2" fontId="0" fillId="8" borderId="0" xfId="0" applyNumberFormat="1" applyFill="1"/>
    <xf numFmtId="0" fontId="0" fillId="0" borderId="0" xfId="0" applyAlignment="1">
      <alignment vertical="center"/>
    </xf>
    <xf numFmtId="0" fontId="32" fillId="0" borderId="0" xfId="0" applyFont="1"/>
    <xf numFmtId="166" fontId="0" fillId="0" borderId="0" xfId="0" applyNumberFormat="1"/>
    <xf numFmtId="0" fontId="0" fillId="0" borderId="0" xfId="0" quotePrefix="1"/>
    <xf numFmtId="0" fontId="33" fillId="0" borderId="0" xfId="0" applyFont="1"/>
    <xf numFmtId="167" fontId="0" fillId="0" borderId="0" xfId="0" applyNumberFormat="1"/>
    <xf numFmtId="0" fontId="0" fillId="9" borderId="0" xfId="0" applyFill="1"/>
    <xf numFmtId="2" fontId="0" fillId="0" borderId="0" xfId="0" applyNumberFormat="1"/>
    <xf numFmtId="2" fontId="0" fillId="10" borderId="0" xfId="0" applyNumberFormat="1" applyFill="1"/>
    <xf numFmtId="0" fontId="30" fillId="0" borderId="0" xfId="0" applyFont="1"/>
    <xf numFmtId="1" fontId="0" fillId="8" borderId="0" xfId="0" applyNumberFormat="1" applyFill="1"/>
    <xf numFmtId="1" fontId="0" fillId="9" borderId="0" xfId="0" applyNumberFormat="1" applyFill="1"/>
    <xf numFmtId="0" fontId="1" fillId="2" borderId="0" xfId="0" applyFont="1" applyFill="1"/>
    <xf numFmtId="1" fontId="1" fillId="0" borderId="0" xfId="0" applyNumberFormat="1" applyFont="1"/>
  </cellXfs>
  <cellStyles count="229">
    <cellStyle name="20% - Accent1 2" xfId="16" xr:uid="{00000000-0005-0000-0000-000000000000}"/>
    <cellStyle name="20% - Accent1 2 2" xfId="17" xr:uid="{00000000-0005-0000-0000-000001000000}"/>
    <cellStyle name="20% - Accent1 2 2 2" xfId="151" xr:uid="{00000000-0005-0000-0000-000002000000}"/>
    <cellStyle name="20% - Accent1 2 2 2 2" xfId="173" xr:uid="{00000000-0005-0000-0000-000003000000}"/>
    <cellStyle name="20% - Accent1 2 2 2 2 2" xfId="217" xr:uid="{00000000-0005-0000-0000-000004000000}"/>
    <cellStyle name="20% - Accent1 2 2 2 3" xfId="195" xr:uid="{00000000-0005-0000-0000-000005000000}"/>
    <cellStyle name="20% - Accent1 2 2 3" xfId="162" xr:uid="{00000000-0005-0000-0000-000006000000}"/>
    <cellStyle name="20% - Accent1 2 2 3 2" xfId="206" xr:uid="{00000000-0005-0000-0000-000007000000}"/>
    <cellStyle name="20% - Accent1 2 2 4" xfId="184" xr:uid="{00000000-0005-0000-0000-000008000000}"/>
    <cellStyle name="20% - Accent2 2" xfId="18" xr:uid="{00000000-0005-0000-0000-000009000000}"/>
    <cellStyle name="20% - Accent2 2 2" xfId="19" xr:uid="{00000000-0005-0000-0000-00000A000000}"/>
    <cellStyle name="20% - Accent2 2 2 2" xfId="152" xr:uid="{00000000-0005-0000-0000-00000B000000}"/>
    <cellStyle name="20% - Accent2 2 2 2 2" xfId="174" xr:uid="{00000000-0005-0000-0000-00000C000000}"/>
    <cellStyle name="20% - Accent2 2 2 2 2 2" xfId="218" xr:uid="{00000000-0005-0000-0000-00000D000000}"/>
    <cellStyle name="20% - Accent2 2 2 2 3" xfId="196" xr:uid="{00000000-0005-0000-0000-00000E000000}"/>
    <cellStyle name="20% - Accent2 2 2 3" xfId="163" xr:uid="{00000000-0005-0000-0000-00000F000000}"/>
    <cellStyle name="20% - Accent2 2 2 3 2" xfId="207" xr:uid="{00000000-0005-0000-0000-000010000000}"/>
    <cellStyle name="20% - Accent2 2 2 4" xfId="185" xr:uid="{00000000-0005-0000-0000-000011000000}"/>
    <cellStyle name="20% - Accent3 2" xfId="20" xr:uid="{00000000-0005-0000-0000-000012000000}"/>
    <cellStyle name="20% - Accent3 2 2" xfId="21" xr:uid="{00000000-0005-0000-0000-000013000000}"/>
    <cellStyle name="20% - Accent3 2 2 2" xfId="153" xr:uid="{00000000-0005-0000-0000-000014000000}"/>
    <cellStyle name="20% - Accent3 2 2 2 2" xfId="175" xr:uid="{00000000-0005-0000-0000-000015000000}"/>
    <cellStyle name="20% - Accent3 2 2 2 2 2" xfId="219" xr:uid="{00000000-0005-0000-0000-000016000000}"/>
    <cellStyle name="20% - Accent3 2 2 2 3" xfId="197" xr:uid="{00000000-0005-0000-0000-000017000000}"/>
    <cellStyle name="20% - Accent3 2 2 3" xfId="164" xr:uid="{00000000-0005-0000-0000-000018000000}"/>
    <cellStyle name="20% - Accent3 2 2 3 2" xfId="208" xr:uid="{00000000-0005-0000-0000-000019000000}"/>
    <cellStyle name="20% - Accent3 2 2 4" xfId="186" xr:uid="{00000000-0005-0000-0000-00001A000000}"/>
    <cellStyle name="20% - Accent4 2" xfId="22" xr:uid="{00000000-0005-0000-0000-00001B000000}"/>
    <cellStyle name="20% - Accent4 2 2" xfId="23" xr:uid="{00000000-0005-0000-0000-00001C000000}"/>
    <cellStyle name="20% - Accent4 2 2 2" xfId="154" xr:uid="{00000000-0005-0000-0000-00001D000000}"/>
    <cellStyle name="20% - Accent4 2 2 2 2" xfId="176" xr:uid="{00000000-0005-0000-0000-00001E000000}"/>
    <cellStyle name="20% - Accent4 2 2 2 2 2" xfId="220" xr:uid="{00000000-0005-0000-0000-00001F000000}"/>
    <cellStyle name="20% - Accent4 2 2 2 3" xfId="198" xr:uid="{00000000-0005-0000-0000-000020000000}"/>
    <cellStyle name="20% - Accent4 2 2 3" xfId="165" xr:uid="{00000000-0005-0000-0000-000021000000}"/>
    <cellStyle name="20% - Accent4 2 2 3 2" xfId="209" xr:uid="{00000000-0005-0000-0000-000022000000}"/>
    <cellStyle name="20% - Accent4 2 2 4" xfId="187" xr:uid="{00000000-0005-0000-0000-000023000000}"/>
    <cellStyle name="Body: normal cell" xfId="4" xr:uid="{00000000-0005-0000-0000-000024000000}"/>
    <cellStyle name="Calculated" xfId="24" xr:uid="{00000000-0005-0000-0000-000025000000}"/>
    <cellStyle name="Comma 10" xfId="25" xr:uid="{00000000-0005-0000-0000-000026000000}"/>
    <cellStyle name="Comma 10 2" xfId="155" xr:uid="{00000000-0005-0000-0000-000027000000}"/>
    <cellStyle name="Comma 10 2 2" xfId="177" xr:uid="{00000000-0005-0000-0000-000028000000}"/>
    <cellStyle name="Comma 10 2 2 2" xfId="221" xr:uid="{00000000-0005-0000-0000-000029000000}"/>
    <cellStyle name="Comma 10 2 3" xfId="199" xr:uid="{00000000-0005-0000-0000-00002A000000}"/>
    <cellStyle name="Comma 10 3" xfId="166" xr:uid="{00000000-0005-0000-0000-00002B000000}"/>
    <cellStyle name="Comma 10 3 2" xfId="210" xr:uid="{00000000-0005-0000-0000-00002C000000}"/>
    <cellStyle name="Comma 10 4" xfId="188" xr:uid="{00000000-0005-0000-0000-00002D000000}"/>
    <cellStyle name="Comma 11" xfId="26" xr:uid="{00000000-0005-0000-0000-00002E000000}"/>
    <cellStyle name="Comma 2" xfId="27" xr:uid="{00000000-0005-0000-0000-00002F000000}"/>
    <cellStyle name="Comma 2 2" xfId="28" xr:uid="{00000000-0005-0000-0000-000030000000}"/>
    <cellStyle name="Comma 2 2 2" xfId="156" xr:uid="{00000000-0005-0000-0000-000031000000}"/>
    <cellStyle name="Comma 2 2 2 2" xfId="178" xr:uid="{00000000-0005-0000-0000-000032000000}"/>
    <cellStyle name="Comma 2 2 2 2 2" xfId="222" xr:uid="{00000000-0005-0000-0000-000033000000}"/>
    <cellStyle name="Comma 2 2 2 3" xfId="200" xr:uid="{00000000-0005-0000-0000-000034000000}"/>
    <cellStyle name="Comma 2 2 3" xfId="167" xr:uid="{00000000-0005-0000-0000-000035000000}"/>
    <cellStyle name="Comma 2 2 3 2" xfId="211" xr:uid="{00000000-0005-0000-0000-000036000000}"/>
    <cellStyle name="Comma 2 2 4" xfId="189" xr:uid="{00000000-0005-0000-0000-000037000000}"/>
    <cellStyle name="Comma 3" xfId="29" xr:uid="{00000000-0005-0000-0000-000038000000}"/>
    <cellStyle name="Comma 3 2" xfId="30" xr:uid="{00000000-0005-0000-0000-000039000000}"/>
    <cellStyle name="Comma 3 2 2" xfId="157" xr:uid="{00000000-0005-0000-0000-00003A000000}"/>
    <cellStyle name="Comma 3 2 2 2" xfId="179" xr:uid="{00000000-0005-0000-0000-00003B000000}"/>
    <cellStyle name="Comma 3 2 2 2 2" xfId="223" xr:uid="{00000000-0005-0000-0000-00003C000000}"/>
    <cellStyle name="Comma 3 2 2 3" xfId="201" xr:uid="{00000000-0005-0000-0000-00003D000000}"/>
    <cellStyle name="Comma 3 2 3" xfId="168" xr:uid="{00000000-0005-0000-0000-00003E000000}"/>
    <cellStyle name="Comma 3 2 3 2" xfId="212" xr:uid="{00000000-0005-0000-0000-00003F000000}"/>
    <cellStyle name="Comma 3 2 4" xfId="190" xr:uid="{00000000-0005-0000-0000-000040000000}"/>
    <cellStyle name="Comma 4" xfId="31" xr:uid="{00000000-0005-0000-0000-000041000000}"/>
    <cellStyle name="Comma 5" xfId="32" xr:uid="{00000000-0005-0000-0000-000042000000}"/>
    <cellStyle name="Comma 6" xfId="33" xr:uid="{00000000-0005-0000-0000-000043000000}"/>
    <cellStyle name="Comma 7" xfId="34" xr:uid="{00000000-0005-0000-0000-000044000000}"/>
    <cellStyle name="Comma 8" xfId="35" xr:uid="{00000000-0005-0000-0000-000045000000}"/>
    <cellStyle name="Comma 9" xfId="36" xr:uid="{00000000-0005-0000-0000-000046000000}"/>
    <cellStyle name="Currency 2" xfId="37" xr:uid="{00000000-0005-0000-0000-000047000000}"/>
    <cellStyle name="Currency 3" xfId="38" xr:uid="{00000000-0005-0000-0000-000048000000}"/>
    <cellStyle name="Currency 4" xfId="39" xr:uid="{00000000-0005-0000-0000-000049000000}"/>
    <cellStyle name="Currency 5" xfId="40" xr:uid="{00000000-0005-0000-0000-00004A000000}"/>
    <cellStyle name="Currency 6" xfId="41" xr:uid="{00000000-0005-0000-0000-00004B000000}"/>
    <cellStyle name="Currency 7" xfId="42" xr:uid="{00000000-0005-0000-0000-00004C000000}"/>
    <cellStyle name="Currency 8" xfId="43" xr:uid="{00000000-0005-0000-0000-00004D000000}"/>
    <cellStyle name="Currency 8 2" xfId="158" xr:uid="{00000000-0005-0000-0000-00004E000000}"/>
    <cellStyle name="Currency 8 2 2" xfId="180" xr:uid="{00000000-0005-0000-0000-00004F000000}"/>
    <cellStyle name="Currency 8 2 2 2" xfId="224" xr:uid="{00000000-0005-0000-0000-000050000000}"/>
    <cellStyle name="Currency 8 2 3" xfId="202" xr:uid="{00000000-0005-0000-0000-000051000000}"/>
    <cellStyle name="Currency 8 3" xfId="169" xr:uid="{00000000-0005-0000-0000-000052000000}"/>
    <cellStyle name="Currency 8 3 2" xfId="213" xr:uid="{00000000-0005-0000-0000-000053000000}"/>
    <cellStyle name="Currency 8 4" xfId="191" xr:uid="{00000000-0005-0000-0000-000054000000}"/>
    <cellStyle name="Followed Hyperlink" xfId="8" builtinId="9" customBuiltin="1"/>
    <cellStyle name="Font: Calibri, 9pt regular" xfId="6" xr:uid="{00000000-0005-0000-0000-000056000000}"/>
    <cellStyle name="Footnotes: all except top row" xfId="9" xr:uid="{00000000-0005-0000-0000-000057000000}"/>
    <cellStyle name="Footnotes: top row" xfId="7" xr:uid="{00000000-0005-0000-0000-000058000000}"/>
    <cellStyle name="Header: bottom row" xfId="2" xr:uid="{00000000-0005-0000-0000-000059000000}"/>
    <cellStyle name="Header: top rows" xfId="10" xr:uid="{00000000-0005-0000-0000-00005A000000}"/>
    <cellStyle name="Heading" xfId="44" xr:uid="{00000000-0005-0000-0000-00005B000000}"/>
    <cellStyle name="Heading 2 2" xfId="45" xr:uid="{00000000-0005-0000-0000-00005C000000}"/>
    <cellStyle name="Heading2" xfId="46" xr:uid="{00000000-0005-0000-0000-00005D000000}"/>
    <cellStyle name="Hyperlink" xfId="5" builtinId="8"/>
    <cellStyle name="Hyperlink 10" xfId="47" xr:uid="{00000000-0005-0000-0000-00005F000000}"/>
    <cellStyle name="Hyperlink 10 2" xfId="48" xr:uid="{00000000-0005-0000-0000-000060000000}"/>
    <cellStyle name="Hyperlink 10 3" xfId="49" xr:uid="{00000000-0005-0000-0000-000061000000}"/>
    <cellStyle name="Hyperlink 11" xfId="50" xr:uid="{00000000-0005-0000-0000-000062000000}"/>
    <cellStyle name="Hyperlink 11 2" xfId="51" xr:uid="{00000000-0005-0000-0000-000063000000}"/>
    <cellStyle name="Hyperlink 11 3" xfId="52" xr:uid="{00000000-0005-0000-0000-000064000000}"/>
    <cellStyle name="Hyperlink 12" xfId="53" xr:uid="{00000000-0005-0000-0000-000065000000}"/>
    <cellStyle name="Hyperlink 12 2" xfId="54" xr:uid="{00000000-0005-0000-0000-000066000000}"/>
    <cellStyle name="Hyperlink 12 3" xfId="55" xr:uid="{00000000-0005-0000-0000-000067000000}"/>
    <cellStyle name="Hyperlink 13" xfId="56" xr:uid="{00000000-0005-0000-0000-000068000000}"/>
    <cellStyle name="Hyperlink 13 2" xfId="57" xr:uid="{00000000-0005-0000-0000-000069000000}"/>
    <cellStyle name="Hyperlink 13 3" xfId="58" xr:uid="{00000000-0005-0000-0000-00006A000000}"/>
    <cellStyle name="Hyperlink 14" xfId="59" xr:uid="{00000000-0005-0000-0000-00006B000000}"/>
    <cellStyle name="Hyperlink 14 2" xfId="60" xr:uid="{00000000-0005-0000-0000-00006C000000}"/>
    <cellStyle name="Hyperlink 14 3" xfId="61" xr:uid="{00000000-0005-0000-0000-00006D000000}"/>
    <cellStyle name="Hyperlink 15" xfId="62" xr:uid="{00000000-0005-0000-0000-00006E000000}"/>
    <cellStyle name="Hyperlink 15 2" xfId="63" xr:uid="{00000000-0005-0000-0000-00006F000000}"/>
    <cellStyle name="Hyperlink 15 3" xfId="64" xr:uid="{00000000-0005-0000-0000-000070000000}"/>
    <cellStyle name="Hyperlink 16" xfId="65" xr:uid="{00000000-0005-0000-0000-000071000000}"/>
    <cellStyle name="Hyperlink 16 2" xfId="66" xr:uid="{00000000-0005-0000-0000-000072000000}"/>
    <cellStyle name="Hyperlink 16 3" xfId="67" xr:uid="{00000000-0005-0000-0000-000073000000}"/>
    <cellStyle name="Hyperlink 17" xfId="68" xr:uid="{00000000-0005-0000-0000-000074000000}"/>
    <cellStyle name="Hyperlink 17 2" xfId="69" xr:uid="{00000000-0005-0000-0000-000075000000}"/>
    <cellStyle name="Hyperlink 17 3" xfId="70" xr:uid="{00000000-0005-0000-0000-000076000000}"/>
    <cellStyle name="Hyperlink 18" xfId="71" xr:uid="{00000000-0005-0000-0000-000077000000}"/>
    <cellStyle name="Hyperlink 18 2" xfId="72" xr:uid="{00000000-0005-0000-0000-000078000000}"/>
    <cellStyle name="Hyperlink 18 3" xfId="73" xr:uid="{00000000-0005-0000-0000-000079000000}"/>
    <cellStyle name="Hyperlink 19" xfId="74" xr:uid="{00000000-0005-0000-0000-00007A000000}"/>
    <cellStyle name="Hyperlink 19 2" xfId="75" xr:uid="{00000000-0005-0000-0000-00007B000000}"/>
    <cellStyle name="Hyperlink 19 3" xfId="76" xr:uid="{00000000-0005-0000-0000-00007C000000}"/>
    <cellStyle name="Hyperlink 2" xfId="11" xr:uid="{00000000-0005-0000-0000-00007D000000}"/>
    <cellStyle name="Hyperlink 2 2" xfId="78" xr:uid="{00000000-0005-0000-0000-00007E000000}"/>
    <cellStyle name="Hyperlink 2 3" xfId="79" xr:uid="{00000000-0005-0000-0000-00007F000000}"/>
    <cellStyle name="Hyperlink 2 4" xfId="77" xr:uid="{00000000-0005-0000-0000-000080000000}"/>
    <cellStyle name="Hyperlink 20" xfId="80" xr:uid="{00000000-0005-0000-0000-000081000000}"/>
    <cellStyle name="Hyperlink 20 2" xfId="81" xr:uid="{00000000-0005-0000-0000-000082000000}"/>
    <cellStyle name="Hyperlink 20 3" xfId="82" xr:uid="{00000000-0005-0000-0000-000083000000}"/>
    <cellStyle name="Hyperlink 21" xfId="83" xr:uid="{00000000-0005-0000-0000-000084000000}"/>
    <cellStyle name="Hyperlink 21 2" xfId="84" xr:uid="{00000000-0005-0000-0000-000085000000}"/>
    <cellStyle name="Hyperlink 21 3" xfId="85" xr:uid="{00000000-0005-0000-0000-000086000000}"/>
    <cellStyle name="Hyperlink 22" xfId="86" xr:uid="{00000000-0005-0000-0000-000087000000}"/>
    <cellStyle name="Hyperlink 22 2" xfId="87" xr:uid="{00000000-0005-0000-0000-000088000000}"/>
    <cellStyle name="Hyperlink 22 3" xfId="88" xr:uid="{00000000-0005-0000-0000-000089000000}"/>
    <cellStyle name="Hyperlink 23" xfId="89" xr:uid="{00000000-0005-0000-0000-00008A000000}"/>
    <cellStyle name="Hyperlink 23 2" xfId="90" xr:uid="{00000000-0005-0000-0000-00008B000000}"/>
    <cellStyle name="Hyperlink 23 3" xfId="91" xr:uid="{00000000-0005-0000-0000-00008C000000}"/>
    <cellStyle name="Hyperlink 24" xfId="92" xr:uid="{00000000-0005-0000-0000-00008D000000}"/>
    <cellStyle name="Hyperlink 25" xfId="93" xr:uid="{00000000-0005-0000-0000-00008E000000}"/>
    <cellStyle name="Hyperlink 26" xfId="94" xr:uid="{00000000-0005-0000-0000-00008F000000}"/>
    <cellStyle name="Hyperlink 27" xfId="95" xr:uid="{00000000-0005-0000-0000-000090000000}"/>
    <cellStyle name="Hyperlink 28" xfId="96" xr:uid="{00000000-0005-0000-0000-000091000000}"/>
    <cellStyle name="Hyperlink 29" xfId="97" xr:uid="{00000000-0005-0000-0000-000092000000}"/>
    <cellStyle name="Hyperlink 3" xfId="98" xr:uid="{00000000-0005-0000-0000-000093000000}"/>
    <cellStyle name="Hyperlink 3 2" xfId="99" xr:uid="{00000000-0005-0000-0000-000094000000}"/>
    <cellStyle name="Hyperlink 3 3" xfId="100" xr:uid="{00000000-0005-0000-0000-000095000000}"/>
    <cellStyle name="Hyperlink 30" xfId="101" xr:uid="{00000000-0005-0000-0000-000096000000}"/>
    <cellStyle name="Hyperlink 31" xfId="102" xr:uid="{00000000-0005-0000-0000-000097000000}"/>
    <cellStyle name="Hyperlink 32" xfId="103" xr:uid="{00000000-0005-0000-0000-000098000000}"/>
    <cellStyle name="Hyperlink 33" xfId="104" xr:uid="{00000000-0005-0000-0000-000099000000}"/>
    <cellStyle name="Hyperlink 33 2" xfId="105" xr:uid="{00000000-0005-0000-0000-00009A000000}"/>
    <cellStyle name="Hyperlink 33 3" xfId="106" xr:uid="{00000000-0005-0000-0000-00009B000000}"/>
    <cellStyle name="Hyperlink 34" xfId="107" xr:uid="{00000000-0005-0000-0000-00009C000000}"/>
    <cellStyle name="Hyperlink 34 2" xfId="108" xr:uid="{00000000-0005-0000-0000-00009D000000}"/>
    <cellStyle name="Hyperlink 34 3" xfId="109" xr:uid="{00000000-0005-0000-0000-00009E000000}"/>
    <cellStyle name="Hyperlink 34 4" xfId="110" xr:uid="{00000000-0005-0000-0000-00009F000000}"/>
    <cellStyle name="Hyperlink 34 5" xfId="111" xr:uid="{00000000-0005-0000-0000-0000A0000000}"/>
    <cellStyle name="Hyperlink 4" xfId="112" xr:uid="{00000000-0005-0000-0000-0000A1000000}"/>
    <cellStyle name="Hyperlink 4 2" xfId="113" xr:uid="{00000000-0005-0000-0000-0000A2000000}"/>
    <cellStyle name="Hyperlink 4 3" xfId="114" xr:uid="{00000000-0005-0000-0000-0000A3000000}"/>
    <cellStyle name="Hyperlink 5" xfId="115" xr:uid="{00000000-0005-0000-0000-0000A4000000}"/>
    <cellStyle name="Hyperlink 5 2" xfId="116" xr:uid="{00000000-0005-0000-0000-0000A5000000}"/>
    <cellStyle name="Hyperlink 5 3" xfId="117" xr:uid="{00000000-0005-0000-0000-0000A6000000}"/>
    <cellStyle name="Hyperlink 6" xfId="118" xr:uid="{00000000-0005-0000-0000-0000A7000000}"/>
    <cellStyle name="Hyperlink 6 2" xfId="119" xr:uid="{00000000-0005-0000-0000-0000A8000000}"/>
    <cellStyle name="Hyperlink 6 3" xfId="120" xr:uid="{00000000-0005-0000-0000-0000A9000000}"/>
    <cellStyle name="Hyperlink 7" xfId="121" xr:uid="{00000000-0005-0000-0000-0000AA000000}"/>
    <cellStyle name="Hyperlink 7 2" xfId="122" xr:uid="{00000000-0005-0000-0000-0000AB000000}"/>
    <cellStyle name="Hyperlink 7 3" xfId="123" xr:uid="{00000000-0005-0000-0000-0000AC000000}"/>
    <cellStyle name="Hyperlink 8" xfId="124" xr:uid="{00000000-0005-0000-0000-0000AD000000}"/>
    <cellStyle name="Hyperlink 8 2" xfId="125" xr:uid="{00000000-0005-0000-0000-0000AE000000}"/>
    <cellStyle name="Hyperlink 8 3" xfId="126" xr:uid="{00000000-0005-0000-0000-0000AF000000}"/>
    <cellStyle name="Hyperlink 9" xfId="127" xr:uid="{00000000-0005-0000-0000-0000B0000000}"/>
    <cellStyle name="Hyperlink 9 2" xfId="128" xr:uid="{00000000-0005-0000-0000-0000B1000000}"/>
    <cellStyle name="Hyperlink 9 3" xfId="129" xr:uid="{00000000-0005-0000-0000-0000B2000000}"/>
    <cellStyle name="Input 2" xfId="130" xr:uid="{00000000-0005-0000-0000-0000B3000000}"/>
    <cellStyle name="Linked" xfId="131" xr:uid="{00000000-0005-0000-0000-0000B4000000}"/>
    <cellStyle name="Normal" xfId="0" builtinId="0"/>
    <cellStyle name="Normal 2" xfId="15" xr:uid="{00000000-0005-0000-0000-0000B6000000}"/>
    <cellStyle name="Normal 2 2" xfId="14" xr:uid="{00000000-0005-0000-0000-0000B7000000}"/>
    <cellStyle name="Normal 2 2 2" xfId="132" xr:uid="{00000000-0005-0000-0000-0000B8000000}"/>
    <cellStyle name="Normal 2 2 2 2" xfId="159" xr:uid="{00000000-0005-0000-0000-0000B9000000}"/>
    <cellStyle name="Normal 2 2 2 2 2" xfId="181" xr:uid="{00000000-0005-0000-0000-0000BA000000}"/>
    <cellStyle name="Normal 2 2 2 2 2 2" xfId="225" xr:uid="{00000000-0005-0000-0000-0000BB000000}"/>
    <cellStyle name="Normal 2 2 2 2 3" xfId="203" xr:uid="{00000000-0005-0000-0000-0000BC000000}"/>
    <cellStyle name="Normal 2 2 2 3" xfId="170" xr:uid="{00000000-0005-0000-0000-0000BD000000}"/>
    <cellStyle name="Normal 2 2 2 3 2" xfId="214" xr:uid="{00000000-0005-0000-0000-0000BE000000}"/>
    <cellStyle name="Normal 2 2 2 4" xfId="192" xr:uid="{00000000-0005-0000-0000-0000BF000000}"/>
    <cellStyle name="Normal 3" xfId="133" xr:uid="{00000000-0005-0000-0000-0000C0000000}"/>
    <cellStyle name="Normal 4" xfId="134" xr:uid="{00000000-0005-0000-0000-0000C1000000}"/>
    <cellStyle name="Normal 5" xfId="135" xr:uid="{00000000-0005-0000-0000-0000C2000000}"/>
    <cellStyle name="Normal 6" xfId="136" xr:uid="{00000000-0005-0000-0000-0000C3000000}"/>
    <cellStyle name="Normal 6 2" xfId="160" xr:uid="{00000000-0005-0000-0000-0000C4000000}"/>
    <cellStyle name="Normal 6 2 2" xfId="182" xr:uid="{00000000-0005-0000-0000-0000C5000000}"/>
    <cellStyle name="Normal 6 2 2 2" xfId="226" xr:uid="{00000000-0005-0000-0000-0000C6000000}"/>
    <cellStyle name="Normal 6 2 3" xfId="204" xr:uid="{00000000-0005-0000-0000-0000C7000000}"/>
    <cellStyle name="Normal 6 3" xfId="171" xr:uid="{00000000-0005-0000-0000-0000C8000000}"/>
    <cellStyle name="Normal 6 3 2" xfId="215" xr:uid="{00000000-0005-0000-0000-0000C9000000}"/>
    <cellStyle name="Normal 6 4" xfId="193" xr:uid="{00000000-0005-0000-0000-0000CA000000}"/>
    <cellStyle name="Normal 7" xfId="137" xr:uid="{00000000-0005-0000-0000-0000CB000000}"/>
    <cellStyle name="Normal 8" xfId="138" xr:uid="{00000000-0005-0000-0000-0000CC000000}"/>
    <cellStyle name="Normal Small" xfId="139" xr:uid="{00000000-0005-0000-0000-0000CD000000}"/>
    <cellStyle name="Parent row" xfId="3" xr:uid="{00000000-0005-0000-0000-0000CE000000}"/>
    <cellStyle name="Percent" xfId="228" builtinId="5"/>
    <cellStyle name="Percent 2" xfId="140" xr:uid="{00000000-0005-0000-0000-0000D0000000}"/>
    <cellStyle name="Percent 2 2" xfId="141" xr:uid="{00000000-0005-0000-0000-0000D1000000}"/>
    <cellStyle name="Percent 2 3" xfId="142" xr:uid="{00000000-0005-0000-0000-0000D2000000}"/>
    <cellStyle name="Percent 2 4" xfId="161" xr:uid="{00000000-0005-0000-0000-0000D3000000}"/>
    <cellStyle name="Percent 2 4 2" xfId="183" xr:uid="{00000000-0005-0000-0000-0000D4000000}"/>
    <cellStyle name="Percent 2 4 2 2" xfId="227" xr:uid="{00000000-0005-0000-0000-0000D5000000}"/>
    <cellStyle name="Percent 2 4 3" xfId="205" xr:uid="{00000000-0005-0000-0000-0000D6000000}"/>
    <cellStyle name="Percent 2 5" xfId="172" xr:uid="{00000000-0005-0000-0000-0000D7000000}"/>
    <cellStyle name="Percent 2 5 2" xfId="216" xr:uid="{00000000-0005-0000-0000-0000D8000000}"/>
    <cellStyle name="Percent 2 6" xfId="194" xr:uid="{00000000-0005-0000-0000-0000D9000000}"/>
    <cellStyle name="Percent 3" xfId="143" xr:uid="{00000000-0005-0000-0000-0000DA000000}"/>
    <cellStyle name="Percent 3 2" xfId="144" xr:uid="{00000000-0005-0000-0000-0000DB000000}"/>
    <cellStyle name="Results" xfId="145" xr:uid="{00000000-0005-0000-0000-0000DC000000}"/>
    <cellStyle name="Section Break" xfId="12" xr:uid="{00000000-0005-0000-0000-0000DD000000}"/>
    <cellStyle name="Section Break: parent row" xfId="13" xr:uid="{00000000-0005-0000-0000-0000DE000000}"/>
    <cellStyle name="Table title" xfId="1" xr:uid="{00000000-0005-0000-0000-0000DF000000}"/>
    <cellStyle name="Title 2" xfId="146" xr:uid="{00000000-0005-0000-0000-0000E0000000}"/>
    <cellStyle name="Title 3" xfId="147" xr:uid="{00000000-0005-0000-0000-0000E1000000}"/>
    <cellStyle name="Unit" xfId="148" xr:uid="{00000000-0005-0000-0000-0000E2000000}"/>
    <cellStyle name="UserInput" xfId="149" xr:uid="{00000000-0005-0000-0000-0000E3000000}"/>
    <cellStyle name="Variable" xfId="150" xr:uid="{00000000-0005-0000-0000-0000E4000000}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2" defaultPivotStyle="PivotStyleLight16">
    <tableStyle name="Table Style 1" pivot="0" count="2" xr9:uid="{00000000-0011-0000-FFFF-FFFF00000000}">
      <tableStyleElement type="wholeTable" dxfId="3"/>
      <tableStyleElement type="headerRow" dxfId="2"/>
    </tableStyle>
    <tableStyle name="MySqlDefault" pivot="0" table="0" count="2" xr9:uid="{00000000-0011-0000-FFFF-FFFF01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y.gov/sites/prod/files/wv_chapter2_wind_power_in_the_united_states.pdf" TargetMode="External"/><Relationship Id="rId2" Type="http://schemas.openxmlformats.org/officeDocument/2006/relationships/hyperlink" Target="https://www.eia.gov/forecasts/aeo/assumptions/pdf/electricity.pdf" TargetMode="External"/><Relationship Id="rId1" Type="http://schemas.openxmlformats.org/officeDocument/2006/relationships/hyperlink" Target="https://www.epa.gov/sites/production/files/2015-08/documents/coalperform.pdf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B31" sqref="B31"/>
    </sheetView>
  </sheetViews>
  <sheetFormatPr defaultColWidth="9.140625" defaultRowHeight="15"/>
  <cols>
    <col min="1" max="1" width="9.140625" style="2"/>
    <col min="2" max="2" width="78.42578125" style="2" customWidth="1"/>
    <col min="3" max="3" width="7.42578125" style="2" customWidth="1"/>
    <col min="4" max="4" width="77.42578125" style="2" customWidth="1"/>
    <col min="5" max="5" width="10.7109375" style="2" customWidth="1"/>
    <col min="6" max="6" width="56.140625" style="2" bestFit="1" customWidth="1"/>
    <col min="7" max="11" width="10.7109375" style="2" customWidth="1"/>
    <col min="12" max="16384" width="9.140625" style="2"/>
  </cols>
  <sheetData>
    <row r="1" spans="1:5">
      <c r="A1" s="1" t="s">
        <v>4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51</v>
      </c>
      <c r="D4" s="6"/>
    </row>
    <row r="5" spans="1:5">
      <c r="D5" s="6"/>
    </row>
    <row r="6" spans="1:5">
      <c r="A6" s="5" t="s">
        <v>2</v>
      </c>
      <c r="B6" s="11" t="s">
        <v>88</v>
      </c>
      <c r="C6" s="7"/>
      <c r="D6" s="6"/>
      <c r="E6" s="7"/>
    </row>
    <row r="7" spans="1:5">
      <c r="B7" s="13" t="s">
        <v>63</v>
      </c>
      <c r="D7" s="6"/>
    </row>
    <row r="8" spans="1:5">
      <c r="B8" s="2">
        <v>2020</v>
      </c>
      <c r="D8" s="6"/>
    </row>
    <row r="9" spans="1:5">
      <c r="B9" s="13" t="s">
        <v>64</v>
      </c>
      <c r="D9" s="6"/>
    </row>
    <row r="10" spans="1:5">
      <c r="B10" s="3" t="s">
        <v>65</v>
      </c>
      <c r="D10" s="6"/>
    </row>
    <row r="11" spans="1:5">
      <c r="D11" s="6"/>
    </row>
    <row r="12" spans="1:5">
      <c r="B12" s="11" t="s">
        <v>87</v>
      </c>
      <c r="D12" s="6"/>
    </row>
    <row r="13" spans="1:5">
      <c r="B13" s="13" t="s">
        <v>85</v>
      </c>
      <c r="D13" s="6"/>
    </row>
    <row r="14" spans="1:5">
      <c r="B14" s="2">
        <v>2020</v>
      </c>
      <c r="D14" s="6"/>
    </row>
    <row r="15" spans="1:5">
      <c r="B15" s="2" t="s">
        <v>86</v>
      </c>
    </row>
    <row r="16" spans="1:5">
      <c r="B16" s="2" t="s">
        <v>67</v>
      </c>
    </row>
    <row r="18" spans="1:11">
      <c r="B18" s="11" t="s">
        <v>89</v>
      </c>
      <c r="D18" s="13" t="s">
        <v>69</v>
      </c>
    </row>
    <row r="19" spans="1:11">
      <c r="B19" s="13" t="s">
        <v>63</v>
      </c>
    </row>
    <row r="20" spans="1:11">
      <c r="B20" s="2">
        <v>2020</v>
      </c>
    </row>
    <row r="21" spans="1:11">
      <c r="B21" s="13" t="s">
        <v>83</v>
      </c>
    </row>
    <row r="22" spans="1:11">
      <c r="B22" s="3" t="s">
        <v>84</v>
      </c>
    </row>
    <row r="24" spans="1:11">
      <c r="B24" s="11" t="s">
        <v>90</v>
      </c>
    </row>
    <row r="25" spans="1:11">
      <c r="B25" s="13" t="s">
        <v>81</v>
      </c>
    </row>
    <row r="26" spans="1:11">
      <c r="B26" s="2">
        <v>2018</v>
      </c>
      <c r="D26" s="6"/>
    </row>
    <row r="27" spans="1:11">
      <c r="B27" s="13" t="s">
        <v>82</v>
      </c>
      <c r="D27" s="6"/>
    </row>
    <row r="28" spans="1:11">
      <c r="B28" s="2" t="s">
        <v>76</v>
      </c>
      <c r="D28" s="6"/>
    </row>
    <row r="29" spans="1:11">
      <c r="B29" s="13"/>
      <c r="D29" s="6"/>
    </row>
    <row r="30" spans="1:11">
      <c r="A30" s="6" t="s">
        <v>12</v>
      </c>
      <c r="D30" s="6"/>
      <c r="E30" s="10"/>
      <c r="F30" s="10"/>
      <c r="G30" s="10"/>
      <c r="H30" s="10"/>
      <c r="I30" s="10"/>
      <c r="J30" s="10"/>
      <c r="K30" s="10"/>
    </row>
    <row r="31" spans="1:11">
      <c r="D31" s="6"/>
      <c r="E31" s="10"/>
      <c r="F31" s="10"/>
      <c r="G31" s="10"/>
      <c r="H31" s="10"/>
      <c r="I31" s="10"/>
      <c r="J31" s="10"/>
      <c r="K31" s="10"/>
    </row>
    <row r="32" spans="1:11">
      <c r="A32" s="9" t="s">
        <v>58</v>
      </c>
      <c r="D32" s="6"/>
      <c r="E32" s="10"/>
      <c r="F32" s="10"/>
      <c r="G32" s="10"/>
      <c r="H32" s="10"/>
      <c r="I32" s="10"/>
      <c r="J32" s="10"/>
      <c r="K32" s="10"/>
    </row>
    <row r="33" spans="1:11">
      <c r="A33" s="28">
        <v>1179.9000000000001</v>
      </c>
      <c r="D33" s="6"/>
      <c r="E33" s="10"/>
      <c r="F33" s="10"/>
      <c r="G33" s="10"/>
      <c r="H33" s="10"/>
      <c r="I33" s="10"/>
      <c r="J33" s="10"/>
      <c r="K33" s="10"/>
    </row>
    <row r="34" spans="1:11">
      <c r="D34" s="6"/>
      <c r="E34" s="10"/>
      <c r="F34" s="10"/>
      <c r="G34" s="10"/>
      <c r="H34" s="10"/>
      <c r="I34" s="10"/>
      <c r="J34" s="10"/>
      <c r="K34" s="10"/>
    </row>
    <row r="35" spans="1:11">
      <c r="D35" s="6"/>
      <c r="E35" s="10"/>
      <c r="F35" s="10"/>
      <c r="G35" s="10"/>
      <c r="H35" s="10"/>
      <c r="I35" s="10"/>
      <c r="J35" s="10"/>
      <c r="K35" s="10"/>
    </row>
    <row r="36" spans="1:11">
      <c r="D36" s="6"/>
      <c r="E36" s="10"/>
      <c r="F36" s="10"/>
      <c r="G36" s="10"/>
      <c r="H36" s="10"/>
      <c r="I36" s="10"/>
      <c r="J36" s="10"/>
      <c r="K36" s="10"/>
    </row>
    <row r="37" spans="1:11">
      <c r="D37" s="6"/>
      <c r="E37" s="10"/>
      <c r="F37" s="10"/>
      <c r="G37" s="10"/>
      <c r="H37" s="10"/>
      <c r="I37" s="10"/>
      <c r="J37" s="10"/>
      <c r="K37" s="10"/>
    </row>
    <row r="38" spans="1:11">
      <c r="D38" s="6"/>
      <c r="E38" s="10"/>
      <c r="F38" s="10"/>
      <c r="G38" s="10"/>
      <c r="H38" s="10"/>
      <c r="I38" s="10"/>
      <c r="J38" s="10"/>
      <c r="K38" s="10"/>
    </row>
    <row r="39" spans="1:11">
      <c r="D39" s="6"/>
      <c r="E39" s="10"/>
      <c r="F39" s="10"/>
      <c r="G39" s="10"/>
      <c r="H39" s="10"/>
      <c r="I39" s="10"/>
      <c r="J39" s="10"/>
      <c r="K39" s="10"/>
    </row>
    <row r="40" spans="1:11">
      <c r="D40" s="6"/>
      <c r="E40" s="10"/>
      <c r="F40" s="10"/>
      <c r="G40" s="10"/>
      <c r="H40" s="10"/>
      <c r="I40" s="10"/>
      <c r="J40" s="10"/>
      <c r="K40" s="10"/>
    </row>
    <row r="41" spans="1:11">
      <c r="D41" s="6"/>
      <c r="E41" s="10"/>
      <c r="F41" s="10"/>
      <c r="G41" s="10"/>
      <c r="H41" s="10"/>
      <c r="I41" s="10"/>
      <c r="J41" s="10"/>
      <c r="K41" s="10"/>
    </row>
    <row r="42" spans="1:11">
      <c r="D42" s="6"/>
      <c r="E42" s="10"/>
      <c r="F42" s="10"/>
      <c r="G42" s="10"/>
      <c r="H42" s="10"/>
      <c r="I42" s="10"/>
      <c r="J42" s="10"/>
      <c r="K42" s="10"/>
    </row>
    <row r="43" spans="1:11">
      <c r="D43" s="6"/>
      <c r="E43" s="10"/>
      <c r="F43" s="10"/>
      <c r="G43" s="10"/>
      <c r="H43" s="10"/>
      <c r="I43" s="10"/>
      <c r="J43" s="10"/>
      <c r="K43" s="10"/>
    </row>
    <row r="44" spans="1:11">
      <c r="D44" s="6"/>
      <c r="E44" s="10"/>
      <c r="F44" s="10"/>
      <c r="G44" s="10"/>
      <c r="H44" s="10"/>
      <c r="I44" s="10"/>
      <c r="J44" s="10"/>
      <c r="K44" s="10"/>
    </row>
    <row r="45" spans="1:11">
      <c r="D45" s="6"/>
      <c r="E45" s="10"/>
      <c r="F45" s="10"/>
      <c r="G45" s="10"/>
      <c r="H45" s="10"/>
      <c r="I45" s="10"/>
      <c r="J45" s="10"/>
      <c r="K45" s="10"/>
    </row>
    <row r="46" spans="1:11">
      <c r="D46" s="6"/>
      <c r="E46" s="10"/>
      <c r="F46" s="10"/>
      <c r="G46" s="10"/>
      <c r="H46" s="10"/>
      <c r="I46" s="10"/>
      <c r="J46" s="10"/>
      <c r="K46" s="10"/>
    </row>
    <row r="47" spans="1:11">
      <c r="D47" s="6"/>
      <c r="E47" s="10"/>
      <c r="F47" s="10"/>
      <c r="G47" s="10"/>
      <c r="H47" s="10"/>
      <c r="I47" s="10"/>
      <c r="J47" s="10"/>
      <c r="K47" s="10"/>
    </row>
    <row r="48" spans="1:11">
      <c r="D48" s="6"/>
      <c r="E48" s="10"/>
      <c r="F48" s="10"/>
      <c r="G48" s="10"/>
      <c r="H48" s="10"/>
      <c r="I48" s="10"/>
      <c r="J48" s="10"/>
      <c r="K48" s="10"/>
    </row>
    <row r="49" spans="4:11">
      <c r="D49" s="6"/>
      <c r="E49" s="10"/>
      <c r="F49" s="10"/>
      <c r="G49" s="10"/>
      <c r="H49" s="10"/>
      <c r="I49" s="10"/>
      <c r="J49" s="10"/>
      <c r="K49" s="10"/>
    </row>
    <row r="50" spans="4:11">
      <c r="D50" s="6"/>
      <c r="E50" s="10"/>
      <c r="F50" s="10"/>
      <c r="G50" s="10"/>
      <c r="H50" s="10"/>
      <c r="I50" s="10"/>
      <c r="J50" s="10"/>
      <c r="K50" s="10"/>
    </row>
    <row r="51" spans="4:11">
      <c r="D51" s="6"/>
      <c r="E51" s="10"/>
      <c r="F51" s="10"/>
      <c r="G51" s="10"/>
      <c r="H51" s="10"/>
      <c r="I51" s="10"/>
      <c r="J51" s="10"/>
      <c r="K51" s="10"/>
    </row>
    <row r="52" spans="4:11">
      <c r="D52" s="6"/>
      <c r="E52" s="10"/>
      <c r="F52" s="10"/>
      <c r="G52" s="10"/>
      <c r="H52" s="10"/>
      <c r="I52" s="10"/>
      <c r="J52" s="10"/>
      <c r="K52" s="10"/>
    </row>
    <row r="53" spans="4:11">
      <c r="D53" s="6"/>
      <c r="E53" s="10"/>
      <c r="F53" s="10"/>
      <c r="G53" s="10"/>
      <c r="H53" s="10"/>
      <c r="I53" s="10"/>
      <c r="J53" s="10"/>
      <c r="K53" s="10"/>
    </row>
    <row r="54" spans="4:11">
      <c r="D54" s="6"/>
      <c r="E54" s="10"/>
      <c r="F54" s="10"/>
      <c r="G54" s="10"/>
      <c r="H54" s="10"/>
      <c r="I54" s="10"/>
      <c r="J54" s="10"/>
      <c r="K54" s="10"/>
    </row>
    <row r="55" spans="4:11">
      <c r="D55" s="6"/>
      <c r="E55" s="10"/>
      <c r="F55" s="10"/>
      <c r="G55" s="10"/>
      <c r="H55" s="10"/>
      <c r="I55" s="10"/>
      <c r="J55" s="10"/>
      <c r="K55" s="10"/>
    </row>
    <row r="56" spans="4:11">
      <c r="D56" s="6"/>
      <c r="E56" s="10"/>
      <c r="F56" s="10"/>
      <c r="G56" s="10"/>
      <c r="H56" s="10"/>
      <c r="I56" s="10"/>
      <c r="J56" s="10"/>
      <c r="K56" s="10"/>
    </row>
    <row r="57" spans="4:11">
      <c r="D57" s="6"/>
      <c r="E57" s="10"/>
      <c r="F57" s="10"/>
      <c r="G57" s="10"/>
      <c r="H57" s="10"/>
      <c r="I57" s="10"/>
      <c r="J57" s="10"/>
      <c r="K57" s="10"/>
    </row>
    <row r="58" spans="4:11">
      <c r="D58" s="6"/>
      <c r="E58" s="10"/>
      <c r="F58" s="10"/>
      <c r="G58" s="10"/>
      <c r="H58" s="10"/>
      <c r="I58" s="10"/>
      <c r="J58" s="10"/>
      <c r="K58" s="10"/>
    </row>
    <row r="59" spans="4:11">
      <c r="D59" s="6"/>
      <c r="E59" s="10"/>
      <c r="F59" s="10"/>
      <c r="G59" s="10"/>
      <c r="H59" s="10"/>
      <c r="I59" s="10"/>
      <c r="J59" s="10"/>
      <c r="K59" s="10"/>
    </row>
    <row r="60" spans="4:11">
      <c r="D60" s="6"/>
      <c r="E60" s="10"/>
      <c r="F60" s="10"/>
      <c r="G60" s="10"/>
      <c r="H60" s="10"/>
      <c r="I60" s="10"/>
      <c r="J60" s="10"/>
      <c r="K60" s="10"/>
    </row>
    <row r="61" spans="4:11">
      <c r="D61" s="6"/>
      <c r="E61" s="10"/>
      <c r="F61" s="10"/>
      <c r="G61" s="10"/>
      <c r="H61" s="10"/>
      <c r="I61" s="10"/>
      <c r="J61" s="10"/>
      <c r="K61" s="10"/>
    </row>
    <row r="62" spans="4:11">
      <c r="D62" s="6"/>
      <c r="E62" s="10"/>
      <c r="F62" s="10"/>
      <c r="G62" s="10"/>
      <c r="H62" s="10"/>
      <c r="I62" s="10"/>
      <c r="J62" s="10"/>
      <c r="K62" s="10"/>
    </row>
    <row r="63" spans="4:11">
      <c r="D63" s="6"/>
      <c r="E63" s="10"/>
      <c r="F63" s="10"/>
      <c r="G63" s="10"/>
      <c r="H63" s="10"/>
      <c r="I63" s="10"/>
      <c r="J63" s="10"/>
      <c r="K63" s="10"/>
    </row>
    <row r="64" spans="4:11">
      <c r="D64" s="6"/>
      <c r="E64" s="10"/>
      <c r="F64" s="10"/>
      <c r="G64" s="10"/>
      <c r="H64" s="10"/>
      <c r="I64" s="10"/>
      <c r="J64" s="10"/>
      <c r="K64" s="10"/>
    </row>
    <row r="65" spans="4:11">
      <c r="D65" s="6"/>
      <c r="E65" s="10"/>
      <c r="F65" s="10"/>
      <c r="G65" s="10"/>
      <c r="H65" s="10"/>
      <c r="I65" s="10"/>
      <c r="J65" s="10"/>
      <c r="K65" s="10"/>
    </row>
    <row r="66" spans="4:11">
      <c r="D66" s="6"/>
      <c r="E66" s="10"/>
      <c r="F66" s="10"/>
      <c r="G66" s="10"/>
      <c r="H66" s="10"/>
      <c r="I66" s="10"/>
      <c r="J66" s="10"/>
      <c r="K66" s="10"/>
    </row>
    <row r="67" spans="4:11">
      <c r="D67" s="6"/>
      <c r="E67" s="10"/>
      <c r="F67" s="10"/>
      <c r="G67" s="10"/>
      <c r="H67" s="10"/>
      <c r="I67" s="10"/>
      <c r="J67" s="10"/>
      <c r="K67" s="10"/>
    </row>
    <row r="68" spans="4:11">
      <c r="D68" s="6"/>
      <c r="E68" s="10"/>
      <c r="F68" s="10"/>
      <c r="G68" s="10"/>
      <c r="H68" s="10"/>
      <c r="I68" s="10"/>
      <c r="J68" s="10"/>
      <c r="K68" s="10"/>
    </row>
    <row r="69" spans="4:11">
      <c r="D69" s="6"/>
      <c r="E69" s="10"/>
      <c r="F69" s="10"/>
      <c r="G69" s="10"/>
      <c r="H69" s="10"/>
      <c r="I69" s="10"/>
      <c r="J69" s="10"/>
      <c r="K69" s="10"/>
    </row>
    <row r="70" spans="4:11">
      <c r="D70" s="6"/>
      <c r="E70" s="10"/>
      <c r="F70" s="10"/>
      <c r="G70" s="10"/>
      <c r="H70" s="10"/>
      <c r="I70" s="10"/>
      <c r="J70" s="10"/>
      <c r="K70" s="10"/>
    </row>
    <row r="71" spans="4:11">
      <c r="D71" s="6"/>
      <c r="E71" s="10"/>
      <c r="F71" s="10"/>
      <c r="G71" s="10"/>
      <c r="H71" s="10"/>
      <c r="I71" s="10"/>
      <c r="J71" s="10"/>
      <c r="K71" s="10"/>
    </row>
    <row r="72" spans="4:11">
      <c r="D72" s="6"/>
      <c r="E72" s="10"/>
      <c r="F72" s="10"/>
      <c r="G72" s="10"/>
      <c r="H72" s="10"/>
      <c r="I72" s="10"/>
      <c r="J72" s="10"/>
      <c r="K72" s="10"/>
    </row>
    <row r="73" spans="4:11">
      <c r="E73" s="10"/>
      <c r="F73" s="10"/>
      <c r="G73" s="10"/>
      <c r="H73" s="10"/>
      <c r="I73" s="10"/>
      <c r="J73" s="10"/>
      <c r="K73" s="10"/>
    </row>
    <row r="74" spans="4:11">
      <c r="E74" s="10"/>
      <c r="F74" s="10"/>
      <c r="G74" s="10"/>
      <c r="H74" s="10"/>
      <c r="I74" s="10"/>
      <c r="J74" s="10"/>
      <c r="K74" s="10"/>
    </row>
    <row r="75" spans="4:11">
      <c r="E75" s="10"/>
      <c r="F75" s="10"/>
      <c r="G75" s="10"/>
      <c r="H75" s="10"/>
      <c r="I75" s="10"/>
      <c r="J75" s="10"/>
      <c r="K75" s="10"/>
    </row>
    <row r="76" spans="4:11">
      <c r="E76" s="10"/>
      <c r="F76" s="10"/>
      <c r="G76" s="10"/>
      <c r="H76" s="10"/>
      <c r="I76" s="10"/>
      <c r="J76" s="10"/>
      <c r="K76" s="10"/>
    </row>
    <row r="77" spans="4:11">
      <c r="E77" s="10"/>
      <c r="F77" s="10"/>
      <c r="G77" s="10"/>
      <c r="H77" s="10"/>
      <c r="I77" s="10"/>
      <c r="J77" s="10"/>
      <c r="K77" s="10"/>
    </row>
    <row r="78" spans="4:11">
      <c r="E78" s="10"/>
      <c r="F78" s="10"/>
      <c r="G78" s="10"/>
      <c r="H78" s="10"/>
      <c r="I78" s="10"/>
      <c r="J78" s="10"/>
      <c r="K78" s="10"/>
    </row>
    <row r="79" spans="4:11">
      <c r="E79" s="10"/>
      <c r="F79" s="10"/>
      <c r="G79" s="10"/>
      <c r="H79" s="10"/>
      <c r="I79" s="10"/>
      <c r="J79" s="10"/>
      <c r="K79" s="10"/>
    </row>
    <row r="80" spans="4:11">
      <c r="E80" s="10"/>
      <c r="F80" s="10"/>
      <c r="G80" s="10"/>
      <c r="H80" s="10"/>
      <c r="I80" s="10"/>
      <c r="J80" s="10"/>
      <c r="K80" s="10"/>
    </row>
    <row r="81" spans="1:11">
      <c r="E81" s="10"/>
      <c r="F81" s="10"/>
      <c r="G81" s="10"/>
      <c r="H81" s="10"/>
      <c r="I81" s="10"/>
      <c r="J81" s="10"/>
      <c r="K81" s="10"/>
    </row>
    <row r="82" spans="1:11">
      <c r="E82" s="10"/>
      <c r="F82" s="10"/>
      <c r="G82" s="10"/>
      <c r="H82" s="10"/>
      <c r="I82" s="10"/>
      <c r="J82" s="10"/>
      <c r="K82" s="10"/>
    </row>
    <row r="83" spans="1:11">
      <c r="E83" s="10"/>
      <c r="F83" s="10"/>
      <c r="G83" s="10"/>
      <c r="H83" s="10"/>
      <c r="I83" s="10"/>
      <c r="J83" s="10"/>
      <c r="K83" s="10"/>
    </row>
    <row r="84" spans="1:11">
      <c r="E84" s="10"/>
      <c r="F84" s="10"/>
      <c r="G84" s="10"/>
      <c r="H84" s="10"/>
      <c r="I84" s="10"/>
      <c r="J84" s="10"/>
      <c r="K84" s="10"/>
    </row>
    <row r="85" spans="1:11">
      <c r="D85" s="6"/>
      <c r="E85" s="10"/>
      <c r="F85" s="10"/>
      <c r="G85" s="10"/>
      <c r="H85" s="10"/>
      <c r="I85" s="10"/>
      <c r="J85" s="10"/>
      <c r="K85" s="10"/>
    </row>
    <row r="86" spans="1:11">
      <c r="D86" s="6"/>
      <c r="E86" s="10"/>
      <c r="F86" s="10"/>
      <c r="G86" s="10"/>
      <c r="H86" s="10"/>
      <c r="I86" s="10"/>
      <c r="J86" s="10"/>
      <c r="K86" s="10"/>
    </row>
    <row r="87" spans="1:11">
      <c r="D87" s="6"/>
      <c r="E87" s="10"/>
      <c r="F87" s="10"/>
      <c r="G87" s="10"/>
      <c r="H87" s="10"/>
      <c r="I87" s="10"/>
      <c r="J87" s="10"/>
      <c r="K87" s="10"/>
    </row>
    <row r="88" spans="1:11">
      <c r="D88" s="6"/>
      <c r="E88" s="10"/>
      <c r="F88" s="10"/>
      <c r="G88" s="10"/>
      <c r="H88" s="10"/>
      <c r="I88" s="10"/>
      <c r="J88" s="10"/>
      <c r="K88" s="10"/>
    </row>
    <row r="89" spans="1:11">
      <c r="D89" s="6"/>
      <c r="E89" s="10"/>
      <c r="F89" s="10"/>
      <c r="G89" s="10"/>
      <c r="H89" s="10"/>
      <c r="I89" s="10"/>
      <c r="J89" s="10"/>
      <c r="K89" s="10"/>
    </row>
    <row r="90" spans="1:11">
      <c r="D90" s="6"/>
      <c r="E90" s="10"/>
      <c r="F90" s="10"/>
      <c r="G90" s="10"/>
      <c r="H90" s="10"/>
      <c r="I90" s="10"/>
      <c r="J90" s="10"/>
      <c r="K90" s="10"/>
    </row>
    <row r="91" spans="1:11">
      <c r="D91" s="6"/>
      <c r="E91" s="10"/>
      <c r="F91" s="10"/>
      <c r="G91" s="10"/>
      <c r="H91" s="10"/>
      <c r="I91" s="10"/>
      <c r="J91" s="10"/>
      <c r="K91" s="10"/>
    </row>
    <row r="92" spans="1:11">
      <c r="D92" s="6"/>
      <c r="E92" s="10"/>
      <c r="F92" s="10"/>
      <c r="G92" s="10"/>
      <c r="H92" s="10"/>
      <c r="I92" s="10"/>
      <c r="J92" s="10"/>
      <c r="K92" s="10"/>
    </row>
    <row r="93" spans="1:11">
      <c r="D93" s="6"/>
      <c r="E93" s="10"/>
      <c r="F93" s="10"/>
      <c r="G93" s="10"/>
      <c r="H93" s="10"/>
      <c r="I93" s="10"/>
      <c r="J93" s="10"/>
      <c r="K93" s="10"/>
    </row>
    <row r="94" spans="1:11">
      <c r="B94" s="8"/>
      <c r="D94" s="6"/>
      <c r="E94" s="10"/>
      <c r="F94" s="10"/>
      <c r="G94" s="10"/>
      <c r="H94" s="10"/>
      <c r="I94" s="10"/>
      <c r="J94" s="10"/>
      <c r="K94" s="10"/>
    </row>
    <row r="95" spans="1:11">
      <c r="B95" s="8"/>
      <c r="D95" s="6"/>
      <c r="E95" s="10"/>
      <c r="F95" s="10"/>
      <c r="G95" s="10"/>
      <c r="H95" s="10"/>
      <c r="I95" s="10"/>
      <c r="J95" s="10"/>
      <c r="K95" s="10"/>
    </row>
    <row r="96" spans="1:11">
      <c r="A96" s="9"/>
      <c r="B96" s="8"/>
      <c r="D96" s="6"/>
      <c r="E96" s="10"/>
      <c r="F96" s="10"/>
      <c r="G96" s="10"/>
      <c r="H96" s="10"/>
      <c r="I96" s="10"/>
      <c r="J96" s="10"/>
      <c r="K96" s="10"/>
    </row>
    <row r="97" spans="1:11">
      <c r="A97" s="9"/>
      <c r="B97" s="8"/>
      <c r="D97" s="6"/>
      <c r="E97" s="10"/>
      <c r="F97" s="10"/>
      <c r="G97" s="10"/>
      <c r="H97" s="10"/>
      <c r="I97" s="10"/>
      <c r="J97" s="10"/>
      <c r="K97" s="10"/>
    </row>
    <row r="98" spans="1:11">
      <c r="A98" s="9"/>
      <c r="B98" s="8"/>
      <c r="D98" s="6"/>
      <c r="E98" s="10"/>
      <c r="F98" s="10"/>
      <c r="G98" s="10"/>
      <c r="H98" s="10"/>
      <c r="I98" s="10"/>
      <c r="J98" s="10"/>
      <c r="K98" s="10"/>
    </row>
    <row r="99" spans="1:11">
      <c r="A99" s="9"/>
      <c r="B99" s="8"/>
      <c r="D99" s="6"/>
      <c r="E99" s="10"/>
      <c r="F99" s="10"/>
      <c r="G99" s="10"/>
      <c r="H99" s="10"/>
      <c r="I99" s="10"/>
      <c r="J99" s="10"/>
      <c r="K99" s="10"/>
    </row>
    <row r="100" spans="1:11">
      <c r="A100" s="9"/>
      <c r="B100" s="8"/>
      <c r="D100" s="6"/>
      <c r="E100" s="10"/>
      <c r="F100" s="10"/>
      <c r="G100" s="10"/>
      <c r="H100" s="10"/>
      <c r="I100" s="10"/>
      <c r="J100" s="10"/>
      <c r="K100" s="10"/>
    </row>
    <row r="101" spans="1:11">
      <c r="A101" s="9"/>
      <c r="B101" s="8"/>
      <c r="E101" s="10"/>
      <c r="F101" s="10"/>
      <c r="G101" s="10"/>
      <c r="H101" s="10"/>
      <c r="I101" s="10"/>
      <c r="J101" s="10"/>
      <c r="K101" s="10"/>
    </row>
    <row r="102" spans="1:11">
      <c r="A102" s="9"/>
      <c r="B102" s="8"/>
      <c r="E102" s="10"/>
      <c r="F102" s="10"/>
      <c r="G102" s="10"/>
      <c r="H102" s="10"/>
      <c r="I102" s="10"/>
      <c r="J102" s="10"/>
      <c r="K102" s="10"/>
    </row>
    <row r="103" spans="1:11">
      <c r="A103" s="9"/>
      <c r="B103" s="8"/>
      <c r="E103" s="10"/>
      <c r="F103" s="10"/>
      <c r="G103" s="10"/>
      <c r="H103" s="10"/>
      <c r="I103" s="10"/>
      <c r="J103" s="10"/>
      <c r="K103" s="10"/>
    </row>
    <row r="104" spans="1:11">
      <c r="A104" s="9"/>
      <c r="B104" s="8"/>
      <c r="E104" s="10"/>
      <c r="F104" s="10"/>
      <c r="G104" s="10"/>
      <c r="H104" s="10"/>
      <c r="I104" s="10"/>
      <c r="J104" s="10"/>
      <c r="K104" s="10"/>
    </row>
    <row r="105" spans="1:11">
      <c r="A105" s="9"/>
      <c r="B105" s="8"/>
      <c r="E105" s="10"/>
      <c r="F105" s="10"/>
      <c r="G105" s="10"/>
      <c r="H105" s="10"/>
      <c r="I105" s="10"/>
      <c r="J105" s="10"/>
      <c r="K105" s="10"/>
    </row>
    <row r="106" spans="1:11">
      <c r="A106" s="9"/>
      <c r="B106" s="8"/>
      <c r="E106" s="10"/>
      <c r="F106" s="10"/>
      <c r="G106" s="10"/>
      <c r="H106" s="10"/>
      <c r="I106" s="10"/>
      <c r="J106" s="10"/>
      <c r="K106" s="10"/>
    </row>
    <row r="107" spans="1:11">
      <c r="A107" s="6"/>
      <c r="B107" s="8"/>
      <c r="E107" s="10"/>
      <c r="F107" s="10"/>
      <c r="G107" s="10"/>
      <c r="H107" s="10"/>
      <c r="I107" s="10"/>
      <c r="J107" s="10"/>
      <c r="K107" s="10"/>
    </row>
  </sheetData>
  <phoneticPr fontId="31" type="noConversion"/>
  <hyperlinks>
    <hyperlink ref="D17" r:id="rId1" display="https://www.epa.gov/sites/production/files/2015-08/documents/coalperform.pdf" xr:uid="{00000000-0004-0000-0000-000000000000}"/>
    <hyperlink ref="D10" r:id="rId2" display="https://www.eia.gov/forecasts/aeo/assumptions/pdf/electricity.pdf" xr:uid="{00000000-0004-0000-0000-000001000000}"/>
    <hyperlink ref="D24" r:id="rId3" display="https://www.energy.gov/sites/prod/files/wv_chapter2_wind_power_in_the_united_states.pdf" xr:uid="{00000000-0004-0000-0000-000003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opLeftCell="A7" zoomScale="70" zoomScaleNormal="70" workbookViewId="0">
      <selection activeCell="H21" sqref="H21"/>
    </sheetView>
  </sheetViews>
  <sheetFormatPr defaultColWidth="8.7109375" defaultRowHeight="15"/>
  <cols>
    <col min="1" max="1" width="26.7109375" style="29" bestFit="1" customWidth="1"/>
    <col min="2" max="2" width="16.7109375" style="13" customWidth="1"/>
    <col min="3" max="4" width="11.140625" style="13" bestFit="1" customWidth="1"/>
    <col min="5" max="5" width="8.7109375" style="13"/>
    <col min="6" max="6" width="5.140625" style="13" bestFit="1" customWidth="1"/>
    <col min="7" max="7" width="75.7109375" style="13" bestFit="1" customWidth="1"/>
    <col min="8" max="8" width="21.42578125" style="13" bestFit="1" customWidth="1"/>
    <col min="9" max="9" width="23.42578125" style="13" bestFit="1" customWidth="1"/>
    <col min="10" max="12" width="8.7109375" style="13"/>
    <col min="13" max="13" width="9.140625" customWidth="1"/>
    <col min="14" max="16384" width="8.7109375" style="13"/>
  </cols>
  <sheetData>
    <row r="1" spans="1:7">
      <c r="B1" s="29"/>
      <c r="C1" s="29"/>
    </row>
    <row r="2" spans="1:7">
      <c r="A2" s="29" t="s">
        <v>60</v>
      </c>
      <c r="B2" s="29">
        <v>2020</v>
      </c>
      <c r="C2" s="13">
        <v>2025</v>
      </c>
      <c r="D2" s="13">
        <v>2030</v>
      </c>
    </row>
    <row r="3" spans="1:7">
      <c r="A3" s="17" t="s">
        <v>19</v>
      </c>
      <c r="B3" s="30">
        <f>1396000+42461</f>
        <v>1438461</v>
      </c>
      <c r="C3" s="30"/>
      <c r="D3" s="30">
        <f>1920000+42451</f>
        <v>1962451</v>
      </c>
      <c r="G3" s="13" t="s">
        <v>69</v>
      </c>
    </row>
    <row r="4" spans="1:7">
      <c r="A4" s="17" t="s">
        <v>14</v>
      </c>
      <c r="B4" s="30">
        <f>924000+15879</f>
        <v>939879</v>
      </c>
      <c r="C4" s="30"/>
      <c r="D4" s="30">
        <f>1009000+15879</f>
        <v>1024879</v>
      </c>
      <c r="G4" s="13" t="s">
        <v>69</v>
      </c>
    </row>
    <row r="5" spans="1:7">
      <c r="A5" s="17" t="s">
        <v>7</v>
      </c>
      <c r="B5" s="30">
        <f>2624000+124426+8946+2486042000000/1400000</f>
        <v>4533116.2857142854</v>
      </c>
      <c r="C5" s="30"/>
      <c r="D5" s="30">
        <f>3740000+124426+8946+2486042000000/1400000</f>
        <v>5649116.2857142854</v>
      </c>
      <c r="G5" s="13" t="s">
        <v>69</v>
      </c>
    </row>
    <row r="6" spans="1:7">
      <c r="A6" s="17" t="s">
        <v>8</v>
      </c>
      <c r="B6" s="30">
        <v>968700</v>
      </c>
      <c r="C6" s="30"/>
      <c r="D6" s="30">
        <v>968700</v>
      </c>
      <c r="G6" s="13" t="s">
        <v>77</v>
      </c>
    </row>
    <row r="7" spans="1:7">
      <c r="A7" s="17" t="s">
        <v>21</v>
      </c>
      <c r="B7" s="30">
        <v>2522400</v>
      </c>
      <c r="C7" s="30">
        <v>2319900</v>
      </c>
      <c r="D7" s="30">
        <v>2202400</v>
      </c>
      <c r="G7" s="13" t="s">
        <v>59</v>
      </c>
    </row>
    <row r="8" spans="1:7">
      <c r="A8" s="17" t="s">
        <v>9</v>
      </c>
      <c r="B8" s="30">
        <f>1238600+324000</f>
        <v>1562600</v>
      </c>
      <c r="C8" s="30">
        <f>986000+324000</f>
        <v>1310000</v>
      </c>
      <c r="D8" s="30">
        <f>833900+324000</f>
        <v>1157900</v>
      </c>
      <c r="G8" s="13" t="s">
        <v>59</v>
      </c>
    </row>
    <row r="9" spans="1:7">
      <c r="A9" s="17" t="s">
        <v>10</v>
      </c>
      <c r="B9" s="30">
        <v>0</v>
      </c>
      <c r="C9" s="30"/>
      <c r="D9" s="30">
        <v>0</v>
      </c>
    </row>
    <row r="10" spans="1:7">
      <c r="A10" s="17" t="s">
        <v>11</v>
      </c>
      <c r="B10" s="30">
        <f>(2980000+4666667)/2</f>
        <v>3823333.5</v>
      </c>
      <c r="C10" s="30"/>
      <c r="D10" s="30">
        <f>B10</f>
        <v>3823333.5</v>
      </c>
      <c r="G10" s="13" t="s">
        <v>77</v>
      </c>
    </row>
    <row r="11" spans="1:7">
      <c r="A11" s="34" t="s">
        <v>15</v>
      </c>
      <c r="B11" s="30">
        <f>8208*About!A33</f>
        <v>9684619.2000000011</v>
      </c>
      <c r="C11" s="30"/>
      <c r="D11" s="30">
        <f>B11</f>
        <v>9684619.2000000011</v>
      </c>
      <c r="G11" s="13" t="s">
        <v>66</v>
      </c>
    </row>
    <row r="12" spans="1:7">
      <c r="A12" s="17" t="s">
        <v>16</v>
      </c>
      <c r="B12" s="30">
        <v>1895634</v>
      </c>
      <c r="C12" s="30"/>
      <c r="D12" s="30">
        <f>B12</f>
        <v>1895634</v>
      </c>
      <c r="G12" s="13" t="s">
        <v>77</v>
      </c>
    </row>
    <row r="13" spans="1:7">
      <c r="A13" s="34" t="s">
        <v>17</v>
      </c>
      <c r="B13" s="30">
        <f>B4*0.7</f>
        <v>657915.29999999993</v>
      </c>
      <c r="C13" s="30"/>
      <c r="D13" s="30">
        <f>D4*0.7</f>
        <v>717415.29999999993</v>
      </c>
      <c r="G13" s="31" t="s">
        <v>78</v>
      </c>
    </row>
    <row r="14" spans="1:7">
      <c r="A14" s="17" t="s">
        <v>22</v>
      </c>
      <c r="B14" s="30">
        <f>B3</f>
        <v>1438461</v>
      </c>
      <c r="C14" s="30"/>
      <c r="D14" s="30">
        <f>D3</f>
        <v>1962451</v>
      </c>
      <c r="G14" s="13" t="s">
        <v>77</v>
      </c>
    </row>
    <row r="15" spans="1:7">
      <c r="A15" s="34" t="s">
        <v>20</v>
      </c>
      <c r="B15" s="30">
        <f>3641*About!A33</f>
        <v>4296015.9000000004</v>
      </c>
      <c r="C15" s="30"/>
      <c r="D15" s="30">
        <f>B15</f>
        <v>4296015.9000000004</v>
      </c>
      <c r="G15" s="13" t="s">
        <v>66</v>
      </c>
    </row>
    <row r="16" spans="1:7">
      <c r="A16" s="17" t="s">
        <v>23</v>
      </c>
      <c r="B16" s="30">
        <v>1895634</v>
      </c>
      <c r="C16" s="30"/>
      <c r="D16" s="30">
        <f>B16</f>
        <v>1895634</v>
      </c>
      <c r="G16" s="13" t="s">
        <v>77</v>
      </c>
    </row>
    <row r="17" spans="1:7">
      <c r="A17" s="17" t="s">
        <v>24</v>
      </c>
      <c r="B17" s="30">
        <v>1895634</v>
      </c>
      <c r="C17" s="30"/>
      <c r="D17" s="30">
        <f>B17</f>
        <v>1895634</v>
      </c>
      <c r="G17" s="13" t="s">
        <v>77</v>
      </c>
    </row>
    <row r="18" spans="1:7">
      <c r="A18" s="17" t="s">
        <v>25</v>
      </c>
      <c r="B18" s="30">
        <v>4800000</v>
      </c>
      <c r="C18" s="30"/>
      <c r="D18" s="30">
        <f>B18</f>
        <v>4800000</v>
      </c>
      <c r="G18" s="13" t="s">
        <v>77</v>
      </c>
    </row>
    <row r="19" spans="1:7">
      <c r="A19" s="13"/>
      <c r="B19" s="30"/>
      <c r="C19" s="30"/>
      <c r="D19" s="30"/>
    </row>
    <row r="20" spans="1:7">
      <c r="A20" s="29" t="s">
        <v>61</v>
      </c>
      <c r="B20" s="30"/>
      <c r="C20" s="30"/>
      <c r="D20" s="30"/>
    </row>
    <row r="21" spans="1:7">
      <c r="A21" s="17" t="s">
        <v>19</v>
      </c>
      <c r="B21" s="30">
        <f>5525*12+30.86*12</f>
        <v>66670.320000000007</v>
      </c>
      <c r="C21" s="30"/>
      <c r="D21" s="30">
        <f>5525*12+30.86*12</f>
        <v>66670.320000000007</v>
      </c>
      <c r="G21" s="13" t="s">
        <v>69</v>
      </c>
    </row>
    <row r="22" spans="1:7">
      <c r="A22" s="17" t="s">
        <v>14</v>
      </c>
      <c r="B22" s="30">
        <f>3623*12+29.97*12</f>
        <v>43835.64</v>
      </c>
      <c r="C22" s="30"/>
      <c r="D22" s="30">
        <f>3623*12+29.97*12</f>
        <v>43835.64</v>
      </c>
      <c r="G22" s="13" t="s">
        <v>69</v>
      </c>
    </row>
    <row r="23" spans="1:7">
      <c r="A23" s="17" t="s">
        <v>7</v>
      </c>
      <c r="B23" s="30">
        <f>12441*12+63.48*12+82*12+1325*12</f>
        <v>166937.76</v>
      </c>
      <c r="C23" s="30"/>
      <c r="D23" s="30">
        <f>12441*12+63.48*12+82*12+1325*12</f>
        <v>166937.76</v>
      </c>
      <c r="G23" s="13" t="s">
        <v>69</v>
      </c>
    </row>
    <row r="24" spans="1:7">
      <c r="A24" s="34" t="s">
        <v>8</v>
      </c>
      <c r="B24" s="30">
        <f>B6*0.025</f>
        <v>24217.5</v>
      </c>
      <c r="C24" s="30"/>
      <c r="D24" s="30">
        <f>B24</f>
        <v>24217.5</v>
      </c>
      <c r="G24" s="13" t="s">
        <v>79</v>
      </c>
    </row>
    <row r="25" spans="1:7">
      <c r="A25" s="34" t="s">
        <v>21</v>
      </c>
      <c r="B25" s="30">
        <f>B7*0.025</f>
        <v>63060</v>
      </c>
      <c r="C25" s="30">
        <f>C7*0.025</f>
        <v>57997.5</v>
      </c>
      <c r="D25" s="30">
        <f>D7*0.025</f>
        <v>55060</v>
      </c>
      <c r="G25" s="13" t="s">
        <v>66</v>
      </c>
    </row>
    <row r="26" spans="1:7">
      <c r="A26" s="34" t="s">
        <v>9</v>
      </c>
      <c r="B26" s="30">
        <f>B8*0.015+34500</f>
        <v>57939</v>
      </c>
      <c r="C26" s="30">
        <f>C8*0.015+34500</f>
        <v>54150</v>
      </c>
      <c r="D26" s="30">
        <f>D8*0.015+34500</f>
        <v>51868.5</v>
      </c>
      <c r="G26" s="13" t="s">
        <v>66</v>
      </c>
    </row>
    <row r="27" spans="1:7">
      <c r="A27" s="34" t="s">
        <v>10</v>
      </c>
      <c r="B27" s="30">
        <f t="shared" ref="B27:B31" si="0">B9*0.025</f>
        <v>0</v>
      </c>
      <c r="C27" s="30"/>
      <c r="D27" s="30">
        <f t="shared" ref="D27:D30" si="1">B27</f>
        <v>0</v>
      </c>
      <c r="G27" s="13" t="s">
        <v>79</v>
      </c>
    </row>
    <row r="28" spans="1:7">
      <c r="A28" s="34" t="s">
        <v>11</v>
      </c>
      <c r="B28" s="30">
        <f t="shared" si="0"/>
        <v>95583.337500000009</v>
      </c>
      <c r="C28" s="30"/>
      <c r="D28" s="30">
        <f t="shared" si="1"/>
        <v>95583.337500000009</v>
      </c>
      <c r="G28" s="13" t="s">
        <v>79</v>
      </c>
    </row>
    <row r="29" spans="1:7">
      <c r="A29" s="34" t="s">
        <v>15</v>
      </c>
      <c r="B29" s="30">
        <f t="shared" si="0"/>
        <v>242115.48000000004</v>
      </c>
      <c r="C29" s="30"/>
      <c r="D29" s="30">
        <f t="shared" si="1"/>
        <v>242115.48000000004</v>
      </c>
      <c r="G29" s="13" t="s">
        <v>79</v>
      </c>
    </row>
    <row r="30" spans="1:7">
      <c r="A30" s="34" t="s">
        <v>16</v>
      </c>
      <c r="B30" s="30">
        <f t="shared" si="0"/>
        <v>47390.850000000006</v>
      </c>
      <c r="C30" s="30"/>
      <c r="D30" s="30">
        <f t="shared" si="1"/>
        <v>47390.850000000006</v>
      </c>
      <c r="G30" s="13" t="s">
        <v>79</v>
      </c>
    </row>
    <row r="31" spans="1:7">
      <c r="A31" s="34" t="s">
        <v>17</v>
      </c>
      <c r="B31" s="30">
        <f t="shared" si="0"/>
        <v>16447.8825</v>
      </c>
      <c r="C31" s="30"/>
      <c r="D31" s="30">
        <f>B31</f>
        <v>16447.8825</v>
      </c>
      <c r="G31" s="13" t="s">
        <v>79</v>
      </c>
    </row>
    <row r="32" spans="1:7">
      <c r="A32" s="34" t="s">
        <v>22</v>
      </c>
      <c r="B32" s="30">
        <f>B21</f>
        <v>66670.320000000007</v>
      </c>
      <c r="C32" s="30"/>
      <c r="D32" s="30">
        <f>D21</f>
        <v>66670.320000000007</v>
      </c>
      <c r="G32" s="31" t="s">
        <v>75</v>
      </c>
    </row>
    <row r="33" spans="1:7">
      <c r="A33" s="34" t="s">
        <v>20</v>
      </c>
      <c r="B33" s="30">
        <f>B15*0.025</f>
        <v>107400.39750000002</v>
      </c>
      <c r="C33" s="30"/>
      <c r="D33" s="30">
        <f>B33</f>
        <v>107400.39750000002</v>
      </c>
      <c r="G33" s="13" t="s">
        <v>68</v>
      </c>
    </row>
    <row r="34" spans="1:7">
      <c r="A34" s="34" t="s">
        <v>23</v>
      </c>
      <c r="B34" s="30">
        <f t="shared" ref="B34:D36" si="2">B16*0.025</f>
        <v>47390.850000000006</v>
      </c>
      <c r="C34" s="30"/>
      <c r="D34" s="30">
        <f t="shared" si="2"/>
        <v>47390.850000000006</v>
      </c>
      <c r="G34" s="13" t="s">
        <v>79</v>
      </c>
    </row>
    <row r="35" spans="1:7">
      <c r="A35" s="34" t="s">
        <v>24</v>
      </c>
      <c r="B35" s="30">
        <f t="shared" si="2"/>
        <v>47390.850000000006</v>
      </c>
      <c r="C35" s="30"/>
      <c r="D35" s="30">
        <f t="shared" si="2"/>
        <v>47390.850000000006</v>
      </c>
      <c r="G35" s="13" t="s">
        <v>79</v>
      </c>
    </row>
    <row r="36" spans="1:7">
      <c r="A36" s="34" t="s">
        <v>25</v>
      </c>
      <c r="B36" s="30">
        <f t="shared" si="2"/>
        <v>120000</v>
      </c>
      <c r="C36" s="30"/>
      <c r="D36" s="30">
        <f t="shared" si="2"/>
        <v>120000</v>
      </c>
      <c r="G36" s="13" t="s">
        <v>79</v>
      </c>
    </row>
    <row r="37" spans="1:7">
      <c r="A37" s="13"/>
      <c r="B37" s="30"/>
      <c r="C37" s="30"/>
      <c r="D37" s="30"/>
    </row>
    <row r="38" spans="1:7">
      <c r="A38" s="29" t="s">
        <v>62</v>
      </c>
      <c r="B38" s="30"/>
      <c r="C38" s="30"/>
      <c r="D38" s="30"/>
    </row>
    <row r="39" spans="1:7">
      <c r="A39" s="17" t="s">
        <v>19</v>
      </c>
      <c r="B39" s="30">
        <f>880+300</f>
        <v>1180</v>
      </c>
      <c r="C39" s="30"/>
      <c r="D39" s="30">
        <f>B39</f>
        <v>1180</v>
      </c>
      <c r="G39" s="13" t="s">
        <v>69</v>
      </c>
    </row>
    <row r="40" spans="1:7">
      <c r="A40" s="17" t="s">
        <v>14</v>
      </c>
      <c r="B40" s="30">
        <f>340+300</f>
        <v>640</v>
      </c>
      <c r="C40" s="30"/>
      <c r="D40" s="30">
        <f t="shared" ref="D40:D54" si="3">B40</f>
        <v>640</v>
      </c>
      <c r="G40" s="13" t="s">
        <v>69</v>
      </c>
    </row>
    <row r="41" spans="1:7">
      <c r="A41" s="17" t="s">
        <v>7</v>
      </c>
      <c r="B41" s="30">
        <f>990+1000</f>
        <v>1990</v>
      </c>
      <c r="C41" s="30"/>
      <c r="D41" s="30">
        <f t="shared" si="3"/>
        <v>1990</v>
      </c>
      <c r="G41" s="13" t="s">
        <v>69</v>
      </c>
    </row>
    <row r="42" spans="1:7">
      <c r="A42" s="34" t="s">
        <v>8</v>
      </c>
      <c r="B42" s="30">
        <v>200</v>
      </c>
      <c r="C42" s="30"/>
      <c r="D42" s="30">
        <f t="shared" si="3"/>
        <v>200</v>
      </c>
    </row>
    <row r="43" spans="1:7">
      <c r="A43" s="17" t="s">
        <v>21</v>
      </c>
      <c r="B43" s="30">
        <v>100</v>
      </c>
      <c r="C43" s="30"/>
      <c r="D43" s="30">
        <f t="shared" si="3"/>
        <v>100</v>
      </c>
      <c r="G43" s="13" t="s">
        <v>69</v>
      </c>
    </row>
    <row r="44" spans="1:7">
      <c r="A44" s="17" t="s">
        <v>9</v>
      </c>
      <c r="B44" s="30">
        <v>100</v>
      </c>
      <c r="C44" s="30"/>
      <c r="D44" s="30">
        <f t="shared" si="3"/>
        <v>100</v>
      </c>
      <c r="G44" s="13" t="s">
        <v>69</v>
      </c>
    </row>
    <row r="45" spans="1:7">
      <c r="A45" s="34" t="s">
        <v>10</v>
      </c>
      <c r="B45" s="30"/>
      <c r="C45" s="30"/>
      <c r="D45" s="30">
        <f t="shared" si="3"/>
        <v>0</v>
      </c>
    </row>
    <row r="46" spans="1:7">
      <c r="A46" s="34" t="s">
        <v>11</v>
      </c>
      <c r="B46" s="30">
        <v>100</v>
      </c>
      <c r="C46" s="30"/>
      <c r="D46" s="30">
        <f t="shared" si="3"/>
        <v>100</v>
      </c>
      <c r="G46" s="13" t="s">
        <v>80</v>
      </c>
    </row>
    <row r="47" spans="1:7">
      <c r="A47" s="34" t="s">
        <v>15</v>
      </c>
      <c r="B47" s="30">
        <v>100</v>
      </c>
      <c r="C47" s="30"/>
      <c r="D47" s="30">
        <f t="shared" si="3"/>
        <v>100</v>
      </c>
      <c r="G47" s="13" t="s">
        <v>80</v>
      </c>
    </row>
    <row r="48" spans="1:7">
      <c r="A48" s="34" t="s">
        <v>16</v>
      </c>
      <c r="B48" s="30">
        <v>150</v>
      </c>
      <c r="C48" s="30"/>
      <c r="D48" s="30">
        <f t="shared" si="3"/>
        <v>150</v>
      </c>
    </row>
    <row r="49" spans="1:7">
      <c r="A49" s="17" t="s">
        <v>17</v>
      </c>
      <c r="B49" s="30">
        <f>B40</f>
        <v>640</v>
      </c>
      <c r="C49" s="30"/>
      <c r="D49" s="30">
        <f t="shared" si="3"/>
        <v>640</v>
      </c>
      <c r="G49" s="31" t="s">
        <v>74</v>
      </c>
    </row>
    <row r="50" spans="1:7">
      <c r="A50" s="34" t="s">
        <v>22</v>
      </c>
      <c r="B50" s="30">
        <f>B39</f>
        <v>1180</v>
      </c>
      <c r="C50" s="30"/>
      <c r="D50" s="30">
        <f t="shared" si="3"/>
        <v>1180</v>
      </c>
    </row>
    <row r="51" spans="1:7">
      <c r="A51" s="34" t="s">
        <v>20</v>
      </c>
      <c r="B51" s="30"/>
      <c r="C51" s="30"/>
      <c r="D51" s="30">
        <f t="shared" si="3"/>
        <v>0</v>
      </c>
      <c r="G51" s="13" t="s">
        <v>69</v>
      </c>
    </row>
    <row r="52" spans="1:7">
      <c r="A52" s="34" t="s">
        <v>23</v>
      </c>
      <c r="B52" s="30">
        <v>150</v>
      </c>
      <c r="C52" s="30"/>
      <c r="D52" s="30">
        <f t="shared" si="3"/>
        <v>150</v>
      </c>
    </row>
    <row r="53" spans="1:7">
      <c r="A53" s="34" t="s">
        <v>24</v>
      </c>
      <c r="B53" s="30">
        <v>150</v>
      </c>
      <c r="C53" s="30"/>
      <c r="D53" s="30">
        <f t="shared" si="3"/>
        <v>150</v>
      </c>
    </row>
    <row r="54" spans="1:7">
      <c r="A54" s="34" t="s">
        <v>25</v>
      </c>
      <c r="B54" s="30">
        <v>100</v>
      </c>
      <c r="C54" s="30"/>
      <c r="D54" s="30">
        <f t="shared" si="3"/>
        <v>100</v>
      </c>
      <c r="G54" s="13" t="s">
        <v>80</v>
      </c>
    </row>
    <row r="55" spans="1:7">
      <c r="A55" s="13"/>
    </row>
  </sheetData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4258-2D2A-48A5-ADED-18950B967DD4}">
  <dimension ref="A1:AF108"/>
  <sheetViews>
    <sheetView topLeftCell="A68" workbookViewId="0">
      <selection activeCell="B93" sqref="B93"/>
    </sheetView>
  </sheetViews>
  <sheetFormatPr defaultColWidth="8.7109375" defaultRowHeight="15"/>
  <cols>
    <col min="1" max="1" width="26.7109375" style="29" bestFit="1" customWidth="1"/>
    <col min="2" max="2" width="14.7109375" style="13" bestFit="1" customWidth="1"/>
    <col min="3" max="4" width="11.140625" style="13" bestFit="1" customWidth="1"/>
    <col min="5" max="5" width="8.7109375" style="13"/>
    <col min="6" max="6" width="9" style="13" customWidth="1"/>
    <col min="7" max="7" width="11.140625" style="13" customWidth="1"/>
    <col min="8" max="8" width="9.140625"/>
    <col min="9" max="9" width="8.140625" style="13" bestFit="1" customWidth="1"/>
    <col min="10" max="11" width="8.7109375" style="13"/>
    <col min="12" max="12" width="10.42578125" style="13" customWidth="1"/>
    <col min="13" max="16384" width="8.7109375" style="13"/>
  </cols>
  <sheetData>
    <row r="1" spans="1:32">
      <c r="B1" s="29"/>
      <c r="C1" s="29"/>
    </row>
    <row r="2" spans="1:32">
      <c r="A2" s="29" t="s">
        <v>60</v>
      </c>
      <c r="B2" s="32">
        <v>2020</v>
      </c>
      <c r="C2" s="32">
        <v>2021</v>
      </c>
      <c r="D2" s="32">
        <v>2022</v>
      </c>
      <c r="E2" s="32">
        <v>2023</v>
      </c>
      <c r="F2" s="32">
        <v>2024</v>
      </c>
      <c r="G2" s="32">
        <v>2025</v>
      </c>
      <c r="H2" s="32">
        <v>2026</v>
      </c>
      <c r="I2" s="32">
        <v>2027</v>
      </c>
      <c r="J2" s="32">
        <v>2028</v>
      </c>
      <c r="K2" s="32">
        <v>2029</v>
      </c>
      <c r="L2" s="32">
        <v>2030</v>
      </c>
      <c r="M2" s="32">
        <v>2031</v>
      </c>
      <c r="N2" s="32">
        <v>2032</v>
      </c>
      <c r="O2" s="32">
        <v>2033</v>
      </c>
      <c r="P2" s="32">
        <v>2034</v>
      </c>
      <c r="Q2" s="32">
        <v>2035</v>
      </c>
      <c r="R2" s="32">
        <v>2036</v>
      </c>
      <c r="S2" s="32">
        <v>2037</v>
      </c>
      <c r="T2" s="32">
        <v>2038</v>
      </c>
      <c r="U2" s="32">
        <v>2039</v>
      </c>
      <c r="V2" s="32">
        <v>2040</v>
      </c>
      <c r="W2" s="32">
        <v>2041</v>
      </c>
      <c r="X2" s="32">
        <v>2042</v>
      </c>
      <c r="Y2" s="32">
        <v>2043</v>
      </c>
      <c r="Z2" s="32">
        <v>2044</v>
      </c>
      <c r="AA2" s="32">
        <v>2045</v>
      </c>
      <c r="AB2" s="32">
        <v>2046</v>
      </c>
      <c r="AC2" s="32">
        <v>2047</v>
      </c>
      <c r="AD2" s="32">
        <v>2048</v>
      </c>
      <c r="AE2" s="32">
        <v>2049</v>
      </c>
      <c r="AF2" s="32">
        <v>2050</v>
      </c>
    </row>
    <row r="3" spans="1:32">
      <c r="A3" s="17" t="s">
        <v>19</v>
      </c>
      <c r="B3" s="33">
        <f>KRW!B3</f>
        <v>1438461</v>
      </c>
      <c r="C3" s="33">
        <f>B3+($L3-$B3)/($L$2-$B$2)</f>
        <v>1490860</v>
      </c>
      <c r="D3" s="33">
        <f t="shared" ref="D3:K6" si="0">C3+($L3-$B3)/($L$2-$B$2)</f>
        <v>1543259</v>
      </c>
      <c r="E3" s="33">
        <f t="shared" si="0"/>
        <v>1595658</v>
      </c>
      <c r="F3" s="33">
        <f t="shared" si="0"/>
        <v>1648057</v>
      </c>
      <c r="G3" s="33">
        <f t="shared" si="0"/>
        <v>1700456</v>
      </c>
      <c r="H3" s="33">
        <f t="shared" si="0"/>
        <v>1752855</v>
      </c>
      <c r="I3" s="33">
        <f t="shared" si="0"/>
        <v>1805254</v>
      </c>
      <c r="J3" s="33">
        <f t="shared" si="0"/>
        <v>1857653</v>
      </c>
      <c r="K3" s="33">
        <f t="shared" si="0"/>
        <v>1910052</v>
      </c>
      <c r="L3" s="33">
        <f>KRW!D3</f>
        <v>1962451</v>
      </c>
      <c r="M3" s="33" cm="1">
        <f t="array" ref="M3">TREND($B3:$L3,$B$2:$L$2,M$2)</f>
        <v>2014850</v>
      </c>
      <c r="N3" s="33" cm="1">
        <f t="array" ref="N3">TREND($B3:$L3,$B$2:$L$2,N$2)</f>
        <v>2067249</v>
      </c>
      <c r="O3" s="33" cm="1">
        <f t="array" ref="O3">TREND($B3:$L3,$B$2:$L$2,O$2)</f>
        <v>2119648</v>
      </c>
      <c r="P3" s="33" cm="1">
        <f t="array" ref="P3">TREND($B3:$L3,$B$2:$L$2,P$2)</f>
        <v>2172047</v>
      </c>
      <c r="Q3" s="33" cm="1">
        <f t="array" ref="Q3">TREND($B3:$L3,$B$2:$L$2,Q$2)</f>
        <v>2224446</v>
      </c>
      <c r="R3" s="33" cm="1">
        <f t="array" ref="R3">TREND($B3:$L3,$B$2:$L$2,R$2)</f>
        <v>2276845</v>
      </c>
      <c r="S3" s="33" cm="1">
        <f t="array" ref="S3">TREND($B3:$L3,$B$2:$L$2,S$2)</f>
        <v>2329244</v>
      </c>
      <c r="T3" s="33" cm="1">
        <f t="array" ref="T3">TREND($B3:$L3,$B$2:$L$2,T$2)</f>
        <v>2381643</v>
      </c>
      <c r="U3" s="33" cm="1">
        <f t="array" ref="U3">TREND($B3:$L3,$B$2:$L$2,U$2)</f>
        <v>2434042</v>
      </c>
      <c r="V3" s="33" cm="1">
        <f t="array" ref="V3">TREND($B3:$L3,$B$2:$L$2,V$2)</f>
        <v>2486441</v>
      </c>
      <c r="W3" s="33" cm="1">
        <f t="array" ref="W3">TREND($B3:$L3,$B$2:$L$2,W$2)</f>
        <v>2538840</v>
      </c>
      <c r="X3" s="33" cm="1">
        <f t="array" ref="X3">TREND($B3:$L3,$B$2:$L$2,X$2)</f>
        <v>2591239</v>
      </c>
      <c r="Y3" s="33" cm="1">
        <f t="array" ref="Y3">TREND($B3:$L3,$B$2:$L$2,Y$2)</f>
        <v>2643638</v>
      </c>
      <c r="Z3" s="33" cm="1">
        <f t="array" ref="Z3">TREND($B3:$L3,$B$2:$L$2,Z$2)</f>
        <v>2696037</v>
      </c>
      <c r="AA3" s="33" cm="1">
        <f t="array" ref="AA3">TREND($B3:$L3,$B$2:$L$2,AA$2)</f>
        <v>2748436</v>
      </c>
      <c r="AB3" s="33" cm="1">
        <f t="array" ref="AB3">TREND($B3:$L3,$B$2:$L$2,AB$2)</f>
        <v>2800835</v>
      </c>
      <c r="AC3" s="33" cm="1">
        <f t="array" ref="AC3">TREND($B3:$L3,$B$2:$L$2,AC$2)</f>
        <v>2853234</v>
      </c>
      <c r="AD3" s="33" cm="1">
        <f t="array" ref="AD3">TREND($B3:$L3,$B$2:$L$2,AD$2)</f>
        <v>2905633</v>
      </c>
      <c r="AE3" s="33" cm="1">
        <f t="array" ref="AE3">TREND($B3:$L3,$B$2:$L$2,AE$2)</f>
        <v>2958032</v>
      </c>
      <c r="AF3" s="33" cm="1">
        <f t="array" ref="AF3">TREND($B3:$L3,$B$2:$L$2,AF$2)</f>
        <v>3010431</v>
      </c>
    </row>
    <row r="4" spans="1:32">
      <c r="A4" s="17" t="s">
        <v>14</v>
      </c>
      <c r="B4" s="33">
        <f>KRW!B4</f>
        <v>939879</v>
      </c>
      <c r="C4" s="33">
        <f>B4+($L4-$B4)/($L$2-$B$2)</f>
        <v>948379</v>
      </c>
      <c r="D4" s="33">
        <f t="shared" si="0"/>
        <v>956879</v>
      </c>
      <c r="E4" s="33">
        <f t="shared" si="0"/>
        <v>965379</v>
      </c>
      <c r="F4" s="33">
        <f t="shared" si="0"/>
        <v>973879</v>
      </c>
      <c r="G4" s="33">
        <f t="shared" si="0"/>
        <v>982379</v>
      </c>
      <c r="H4" s="33">
        <f t="shared" si="0"/>
        <v>990879</v>
      </c>
      <c r="I4" s="33">
        <f t="shared" si="0"/>
        <v>999379</v>
      </c>
      <c r="J4" s="33">
        <f t="shared" si="0"/>
        <v>1007879</v>
      </c>
      <c r="K4" s="33">
        <f t="shared" si="0"/>
        <v>1016379</v>
      </c>
      <c r="L4" s="33">
        <f>KRW!D4</f>
        <v>1024879</v>
      </c>
      <c r="M4" s="33" cm="1">
        <f t="array" ref="M4">TREND($B4:$L4,$B$2:$L$2,M$2)</f>
        <v>1033379</v>
      </c>
      <c r="N4" s="33" cm="1">
        <f t="array" ref="N4">TREND($B4:$L4,$B$2:$L$2,N$2)</f>
        <v>1041879</v>
      </c>
      <c r="O4" s="33" cm="1">
        <f t="array" ref="O4">TREND($B4:$L4,$B$2:$L$2,O$2)</f>
        <v>1050379</v>
      </c>
      <c r="P4" s="33" cm="1">
        <f t="array" ref="P4">TREND($B4:$L4,$B$2:$L$2,P$2)</f>
        <v>1058879</v>
      </c>
      <c r="Q4" s="33" cm="1">
        <f t="array" ref="Q4">TREND($B4:$L4,$B$2:$L$2,Q$2)</f>
        <v>1067379</v>
      </c>
      <c r="R4" s="33" cm="1">
        <f t="array" ref="R4">TREND($B4:$L4,$B$2:$L$2,R$2)</f>
        <v>1075879</v>
      </c>
      <c r="S4" s="33" cm="1">
        <f t="array" ref="S4">TREND($B4:$L4,$B$2:$L$2,S$2)</f>
        <v>1084379</v>
      </c>
      <c r="T4" s="33" cm="1">
        <f t="array" ref="T4">TREND($B4:$L4,$B$2:$L$2,T$2)</f>
        <v>1092879</v>
      </c>
      <c r="U4" s="33" cm="1">
        <f t="array" ref="U4">TREND($B4:$L4,$B$2:$L$2,U$2)</f>
        <v>1101379</v>
      </c>
      <c r="V4" s="33" cm="1">
        <f t="array" ref="V4">TREND($B4:$L4,$B$2:$L$2,V$2)</f>
        <v>1109879</v>
      </c>
      <c r="W4" s="33" cm="1">
        <f t="array" ref="W4">TREND($B4:$L4,$B$2:$L$2,W$2)</f>
        <v>1118379</v>
      </c>
      <c r="X4" s="33" cm="1">
        <f t="array" ref="X4">TREND($B4:$L4,$B$2:$L$2,X$2)</f>
        <v>1126879</v>
      </c>
      <c r="Y4" s="33" cm="1">
        <f t="array" ref="Y4">TREND($B4:$L4,$B$2:$L$2,Y$2)</f>
        <v>1135379</v>
      </c>
      <c r="Z4" s="33" cm="1">
        <f t="array" ref="Z4">TREND($B4:$L4,$B$2:$L$2,Z$2)</f>
        <v>1143879</v>
      </c>
      <c r="AA4" s="33" cm="1">
        <f t="array" ref="AA4">TREND($B4:$L4,$B$2:$L$2,AA$2)</f>
        <v>1152379</v>
      </c>
      <c r="AB4" s="33" cm="1">
        <f t="array" ref="AB4">TREND($B4:$L4,$B$2:$L$2,AB$2)</f>
        <v>1160879</v>
      </c>
      <c r="AC4" s="33" cm="1">
        <f t="array" ref="AC4">TREND($B4:$L4,$B$2:$L$2,AC$2)</f>
        <v>1169379</v>
      </c>
      <c r="AD4" s="33" cm="1">
        <f t="array" ref="AD4">TREND($B4:$L4,$B$2:$L$2,AD$2)</f>
        <v>1177879</v>
      </c>
      <c r="AE4" s="33" cm="1">
        <f t="array" ref="AE4">TREND($B4:$L4,$B$2:$L$2,AE$2)</f>
        <v>1186379</v>
      </c>
      <c r="AF4" s="33" cm="1">
        <f t="array" ref="AF4">TREND($B4:$L4,$B$2:$L$2,AF$2)</f>
        <v>1194879</v>
      </c>
    </row>
    <row r="5" spans="1:32">
      <c r="A5" s="17" t="s">
        <v>7</v>
      </c>
      <c r="B5" s="33">
        <f>KRW!B5</f>
        <v>4533116.2857142854</v>
      </c>
      <c r="C5" s="33">
        <f>B5+($L5-$B5)/($L$2-$B$2)</f>
        <v>4644716.2857142854</v>
      </c>
      <c r="D5" s="33">
        <f t="shared" si="0"/>
        <v>4756316.2857142854</v>
      </c>
      <c r="E5" s="33">
        <f t="shared" si="0"/>
        <v>4867916.2857142854</v>
      </c>
      <c r="F5" s="33">
        <f t="shared" si="0"/>
        <v>4979516.2857142854</v>
      </c>
      <c r="G5" s="33">
        <f t="shared" si="0"/>
        <v>5091116.2857142854</v>
      </c>
      <c r="H5" s="33">
        <f t="shared" si="0"/>
        <v>5202716.2857142854</v>
      </c>
      <c r="I5" s="33">
        <f t="shared" si="0"/>
        <v>5314316.2857142854</v>
      </c>
      <c r="J5" s="33">
        <f t="shared" si="0"/>
        <v>5425916.2857142854</v>
      </c>
      <c r="K5" s="33">
        <f t="shared" si="0"/>
        <v>5537516.2857142854</v>
      </c>
      <c r="L5" s="33">
        <f>KRW!D5</f>
        <v>5649116.2857142854</v>
      </c>
      <c r="M5" s="33" cm="1">
        <f t="array" ref="M5">TREND($B5:$L5,$B$2:$L$2,M$2)</f>
        <v>5760716.2857142985</v>
      </c>
      <c r="N5" s="33" cm="1">
        <f t="array" ref="N5">TREND($B5:$L5,$B$2:$L$2,N$2)</f>
        <v>5872316.2857142985</v>
      </c>
      <c r="O5" s="33" cm="1">
        <f t="array" ref="O5">TREND($B5:$L5,$B$2:$L$2,O$2)</f>
        <v>5983916.2857142985</v>
      </c>
      <c r="P5" s="33" cm="1">
        <f t="array" ref="P5">TREND($B5:$L5,$B$2:$L$2,P$2)</f>
        <v>6095516.2857142985</v>
      </c>
      <c r="Q5" s="33" cm="1">
        <f t="array" ref="Q5">TREND($B5:$L5,$B$2:$L$2,Q$2)</f>
        <v>6207116.2857142985</v>
      </c>
      <c r="R5" s="33" cm="1">
        <f t="array" ref="R5">TREND($B5:$L5,$B$2:$L$2,R$2)</f>
        <v>6318716.2857142985</v>
      </c>
      <c r="S5" s="33" cm="1">
        <f t="array" ref="S5">TREND($B5:$L5,$B$2:$L$2,S$2)</f>
        <v>6430316.2857142985</v>
      </c>
      <c r="T5" s="33" cm="1">
        <f t="array" ref="T5">TREND($B5:$L5,$B$2:$L$2,T$2)</f>
        <v>6541916.2857142985</v>
      </c>
      <c r="U5" s="33" cm="1">
        <f t="array" ref="U5">TREND($B5:$L5,$B$2:$L$2,U$2)</f>
        <v>6653516.2857142985</v>
      </c>
      <c r="V5" s="33" cm="1">
        <f t="array" ref="V5">TREND($B5:$L5,$B$2:$L$2,V$2)</f>
        <v>6765116.2857142985</v>
      </c>
      <c r="W5" s="33" cm="1">
        <f t="array" ref="W5">TREND($B5:$L5,$B$2:$L$2,W$2)</f>
        <v>6876716.2857142985</v>
      </c>
      <c r="X5" s="33" cm="1">
        <f t="array" ref="X5">TREND($B5:$L5,$B$2:$L$2,X$2)</f>
        <v>6988316.2857142985</v>
      </c>
      <c r="Y5" s="33" cm="1">
        <f t="array" ref="Y5">TREND($B5:$L5,$B$2:$L$2,Y$2)</f>
        <v>7099916.2857142985</v>
      </c>
      <c r="Z5" s="33" cm="1">
        <f t="array" ref="Z5">TREND($B5:$L5,$B$2:$L$2,Z$2)</f>
        <v>7211516.2857142985</v>
      </c>
      <c r="AA5" s="33" cm="1">
        <f t="array" ref="AA5">TREND($B5:$L5,$B$2:$L$2,AA$2)</f>
        <v>7323116.2857142985</v>
      </c>
      <c r="AB5" s="33" cm="1">
        <f t="array" ref="AB5">TREND($B5:$L5,$B$2:$L$2,AB$2)</f>
        <v>7434716.2857142985</v>
      </c>
      <c r="AC5" s="33" cm="1">
        <f t="array" ref="AC5">TREND($B5:$L5,$B$2:$L$2,AC$2)</f>
        <v>7546316.2857142985</v>
      </c>
      <c r="AD5" s="33" cm="1">
        <f t="array" ref="AD5">TREND($B5:$L5,$B$2:$L$2,AD$2)</f>
        <v>7657916.2857142985</v>
      </c>
      <c r="AE5" s="33" cm="1">
        <f t="array" ref="AE5">TREND($B5:$L5,$B$2:$L$2,AE$2)</f>
        <v>7769516.2857142985</v>
      </c>
      <c r="AF5" s="33" cm="1">
        <f t="array" ref="AF5">TREND($B5:$L5,$B$2:$L$2,AF$2)</f>
        <v>7881116.2857142985</v>
      </c>
    </row>
    <row r="6" spans="1:32">
      <c r="A6" s="17" t="s">
        <v>8</v>
      </c>
      <c r="B6" s="33">
        <f>KRW!B6</f>
        <v>968700</v>
      </c>
      <c r="C6" s="33">
        <f>B6+($L6-$B6)/($L$2-$B$2)</f>
        <v>968700</v>
      </c>
      <c r="D6" s="33">
        <f t="shared" si="0"/>
        <v>968700</v>
      </c>
      <c r="E6" s="33">
        <f t="shared" si="0"/>
        <v>968700</v>
      </c>
      <c r="F6" s="33">
        <f t="shared" si="0"/>
        <v>968700</v>
      </c>
      <c r="G6" s="33">
        <f t="shared" si="0"/>
        <v>968700</v>
      </c>
      <c r="H6" s="33">
        <f t="shared" si="0"/>
        <v>968700</v>
      </c>
      <c r="I6" s="33">
        <f t="shared" si="0"/>
        <v>968700</v>
      </c>
      <c r="J6" s="33">
        <f t="shared" si="0"/>
        <v>968700</v>
      </c>
      <c r="K6" s="33">
        <f t="shared" si="0"/>
        <v>968700</v>
      </c>
      <c r="L6" s="33">
        <f>KRW!D6</f>
        <v>968700</v>
      </c>
      <c r="M6" s="33" cm="1">
        <f t="array" ref="M6">TREND($B6:$L6,$B$2:$L$2,M$2)</f>
        <v>968700</v>
      </c>
      <c r="N6" s="33" cm="1">
        <f t="array" ref="N6">TREND($B6:$L6,$B$2:$L$2,N$2)</f>
        <v>968700</v>
      </c>
      <c r="O6" s="33" cm="1">
        <f t="array" ref="O6">TREND($B6:$L6,$B$2:$L$2,O$2)</f>
        <v>968700</v>
      </c>
      <c r="P6" s="33" cm="1">
        <f t="array" ref="P6">TREND($B6:$L6,$B$2:$L$2,P$2)</f>
        <v>968700</v>
      </c>
      <c r="Q6" s="33" cm="1">
        <f t="array" ref="Q6">TREND($B6:$L6,$B$2:$L$2,Q$2)</f>
        <v>968700</v>
      </c>
      <c r="R6" s="33" cm="1">
        <f t="array" ref="R6">TREND($B6:$L6,$B$2:$L$2,R$2)</f>
        <v>968700</v>
      </c>
      <c r="S6" s="33" cm="1">
        <f t="array" ref="S6">TREND($B6:$L6,$B$2:$L$2,S$2)</f>
        <v>968700</v>
      </c>
      <c r="T6" s="33" cm="1">
        <f t="array" ref="T6">TREND($B6:$L6,$B$2:$L$2,T$2)</f>
        <v>968700</v>
      </c>
      <c r="U6" s="33" cm="1">
        <f t="array" ref="U6">TREND($B6:$L6,$B$2:$L$2,U$2)</f>
        <v>968700</v>
      </c>
      <c r="V6" s="33" cm="1">
        <f t="array" ref="V6">TREND($B6:$L6,$B$2:$L$2,V$2)</f>
        <v>968700</v>
      </c>
      <c r="W6" s="33" cm="1">
        <f t="array" ref="W6">TREND($B6:$L6,$B$2:$L$2,W$2)</f>
        <v>968700</v>
      </c>
      <c r="X6" s="33" cm="1">
        <f t="array" ref="X6">TREND($B6:$L6,$B$2:$L$2,X$2)</f>
        <v>968700</v>
      </c>
      <c r="Y6" s="33" cm="1">
        <f t="array" ref="Y6">TREND($B6:$L6,$B$2:$L$2,Y$2)</f>
        <v>968700</v>
      </c>
      <c r="Z6" s="33" cm="1">
        <f t="array" ref="Z6">TREND($B6:$L6,$B$2:$L$2,Z$2)</f>
        <v>968700</v>
      </c>
      <c r="AA6" s="33" cm="1">
        <f t="array" ref="AA6">TREND($B6:$L6,$B$2:$L$2,AA$2)</f>
        <v>968700</v>
      </c>
      <c r="AB6" s="33" cm="1">
        <f t="array" ref="AB6">TREND($B6:$L6,$B$2:$L$2,AB$2)</f>
        <v>968700</v>
      </c>
      <c r="AC6" s="33" cm="1">
        <f t="array" ref="AC6">TREND($B6:$L6,$B$2:$L$2,AC$2)</f>
        <v>968700</v>
      </c>
      <c r="AD6" s="33" cm="1">
        <f t="array" ref="AD6">TREND($B6:$L6,$B$2:$L$2,AD$2)</f>
        <v>968700</v>
      </c>
      <c r="AE6" s="33" cm="1">
        <f t="array" ref="AE6">TREND($B6:$L6,$B$2:$L$2,AE$2)</f>
        <v>968700</v>
      </c>
      <c r="AF6" s="33" cm="1">
        <f t="array" ref="AF6">TREND($B6:$L6,$B$2:$L$2,AF$2)</f>
        <v>968700</v>
      </c>
    </row>
    <row r="7" spans="1:32">
      <c r="A7" s="17" t="s">
        <v>21</v>
      </c>
      <c r="B7" s="33">
        <f>KRW!B7</f>
        <v>2522400</v>
      </c>
      <c r="C7" s="33">
        <f t="shared" ref="C7:F8" si="1">B7+($G7-$B7)/($G$2-$B$2)</f>
        <v>2481900</v>
      </c>
      <c r="D7" s="33">
        <f t="shared" si="1"/>
        <v>2441400</v>
      </c>
      <c r="E7" s="33">
        <f t="shared" si="1"/>
        <v>2400900</v>
      </c>
      <c r="F7" s="33">
        <f t="shared" si="1"/>
        <v>2360400</v>
      </c>
      <c r="G7" s="33">
        <f>KRW!C7</f>
        <v>2319900</v>
      </c>
      <c r="H7" s="33">
        <f>G7+($L7-$G7)/($L$2-$G$2)</f>
        <v>2296400</v>
      </c>
      <c r="I7" s="33">
        <f t="shared" ref="I7:K8" si="2">H7+($L7-$G7)/($L$2-$G$2)</f>
        <v>2272900</v>
      </c>
      <c r="J7" s="33">
        <f t="shared" si="2"/>
        <v>2249400</v>
      </c>
      <c r="K7" s="33">
        <f t="shared" si="2"/>
        <v>2225900</v>
      </c>
      <c r="L7" s="33">
        <f>KRW!D7</f>
        <v>2202400</v>
      </c>
      <c r="M7" s="33" cm="1">
        <f t="array" ref="M7">TREND($B7:$L7,$B$2:$L$2,M$2)</f>
        <v>2151081.8181818128</v>
      </c>
      <c r="N7" s="33" cm="1">
        <f t="array" ref="N7">TREND($B7:$L7,$B$2:$L$2,N$2)</f>
        <v>2119081.8181818128</v>
      </c>
      <c r="O7" s="33" cm="1">
        <f t="array" ref="O7">TREND($B7:$L7,$B$2:$L$2,O$2)</f>
        <v>2087081.8181818128</v>
      </c>
      <c r="P7" s="33" cm="1">
        <f t="array" ref="P7">TREND($B7:$L7,$B$2:$L$2,P$2)</f>
        <v>2055081.8181818128</v>
      </c>
      <c r="Q7" s="33" cm="1">
        <f t="array" ref="Q7">TREND($B7:$L7,$B$2:$L$2,Q$2)</f>
        <v>2023081.8181818128</v>
      </c>
      <c r="R7" s="33" cm="1">
        <f t="array" ref="R7">TREND($B7:$L7,$B$2:$L$2,R$2)</f>
        <v>1991081.8181818128</v>
      </c>
      <c r="S7" s="33" cm="1">
        <f t="array" ref="S7">TREND($B7:$L7,$B$2:$L$2,S$2)</f>
        <v>1959081.8181818128</v>
      </c>
      <c r="T7" s="33" cm="1">
        <f t="array" ref="T7">TREND($B7:$L7,$B$2:$L$2,T$2)</f>
        <v>1927081.8181818128</v>
      </c>
      <c r="U7" s="33" cm="1">
        <f t="array" ref="U7">TREND($B7:$L7,$B$2:$L$2,U$2)</f>
        <v>1895081.8181818128</v>
      </c>
      <c r="V7" s="33" cm="1">
        <f t="array" ref="V7">TREND($B7:$L7,$B$2:$L$2,V$2)</f>
        <v>1863081.8181818128</v>
      </c>
      <c r="W7" s="33" cm="1">
        <f t="array" ref="W7">TREND($B7:$L7,$B$2:$L$2,W$2)</f>
        <v>1831081.8181818128</v>
      </c>
      <c r="X7" s="33" cm="1">
        <f t="array" ref="X7">TREND($B7:$L7,$B$2:$L$2,X$2)</f>
        <v>1799081.8181818128</v>
      </c>
      <c r="Y7" s="33" cm="1">
        <f t="array" ref="Y7">TREND($B7:$L7,$B$2:$L$2,Y$2)</f>
        <v>1767081.8181818128</v>
      </c>
      <c r="Z7" s="33" cm="1">
        <f t="array" ref="Z7">TREND($B7:$L7,$B$2:$L$2,Z$2)</f>
        <v>1735081.8181818128</v>
      </c>
      <c r="AA7" s="33" cm="1">
        <f t="array" ref="AA7">TREND($B7:$L7,$B$2:$L$2,AA$2)</f>
        <v>1703081.8181818128</v>
      </c>
      <c r="AB7" s="33" cm="1">
        <f t="array" ref="AB7">TREND($B7:$L7,$B$2:$L$2,AB$2)</f>
        <v>1671081.8181818128</v>
      </c>
      <c r="AC7" s="33" cm="1">
        <f t="array" ref="AC7">TREND($B7:$L7,$B$2:$L$2,AC$2)</f>
        <v>1639081.8181818128</v>
      </c>
      <c r="AD7" s="33" cm="1">
        <f t="array" ref="AD7">TREND($B7:$L7,$B$2:$L$2,AD$2)</f>
        <v>1607081.8181818128</v>
      </c>
      <c r="AE7" s="33" cm="1">
        <f t="array" ref="AE7">TREND($B7:$L7,$B$2:$L$2,AE$2)</f>
        <v>1575081.8181818128</v>
      </c>
      <c r="AF7" s="33" cm="1">
        <f t="array" ref="AF7">TREND($B7:$L7,$B$2:$L$2,AF$2)</f>
        <v>1543081.8181818128</v>
      </c>
    </row>
    <row r="8" spans="1:32">
      <c r="A8" s="17" t="s">
        <v>9</v>
      </c>
      <c r="B8" s="33">
        <f>KRW!B8</f>
        <v>1562600</v>
      </c>
      <c r="C8" s="33">
        <f t="shared" si="1"/>
        <v>1512080</v>
      </c>
      <c r="D8" s="33">
        <f t="shared" si="1"/>
        <v>1461560</v>
      </c>
      <c r="E8" s="33">
        <f t="shared" si="1"/>
        <v>1411040</v>
      </c>
      <c r="F8" s="33">
        <f t="shared" si="1"/>
        <v>1360520</v>
      </c>
      <c r="G8" s="33">
        <f>KRW!C8</f>
        <v>1310000</v>
      </c>
      <c r="H8" s="33">
        <f>G8+($L8-$G8)/($L$2-$G$2)</f>
        <v>1279580</v>
      </c>
      <c r="I8" s="33">
        <f t="shared" si="2"/>
        <v>1249160</v>
      </c>
      <c r="J8" s="33">
        <f t="shared" si="2"/>
        <v>1218740</v>
      </c>
      <c r="K8" s="33">
        <f t="shared" si="2"/>
        <v>1188320</v>
      </c>
      <c r="L8" s="33">
        <f>KRW!D8</f>
        <v>1157900</v>
      </c>
      <c r="M8" s="33" cm="1">
        <f t="array" ref="M8">TREND($B8:$L8,$B$2:$L$2,M$2)</f>
        <v>1094589.0909090936</v>
      </c>
      <c r="N8" s="33" cm="1">
        <f t="array" ref="N8">TREND($B8:$L8,$B$2:$L$2,N$2)</f>
        <v>1054119.0909090936</v>
      </c>
      <c r="O8" s="33" cm="1">
        <f t="array" ref="O8">TREND($B8:$L8,$B$2:$L$2,O$2)</f>
        <v>1013649.0909090936</v>
      </c>
      <c r="P8" s="33" cm="1">
        <f t="array" ref="P8">TREND($B8:$L8,$B$2:$L$2,P$2)</f>
        <v>973179.09090909362</v>
      </c>
      <c r="Q8" s="33" cm="1">
        <f t="array" ref="Q8">TREND($B8:$L8,$B$2:$L$2,Q$2)</f>
        <v>932709.09090909362</v>
      </c>
      <c r="R8" s="33" cm="1">
        <f t="array" ref="R8">TREND($B8:$L8,$B$2:$L$2,R$2)</f>
        <v>892239.09090909362</v>
      </c>
      <c r="S8" s="33" cm="1">
        <f t="array" ref="S8">TREND($B8:$L8,$B$2:$L$2,S$2)</f>
        <v>851769.09090909362</v>
      </c>
      <c r="T8" s="33" cm="1">
        <f t="array" ref="T8">TREND($B8:$L8,$B$2:$L$2,T$2)</f>
        <v>811299.09090909362</v>
      </c>
      <c r="U8" s="33" cm="1">
        <f t="array" ref="U8">TREND($B8:$L8,$B$2:$L$2,U$2)</f>
        <v>770829.09090909362</v>
      </c>
      <c r="V8" s="33" cm="1">
        <f t="array" ref="V8">TREND($B8:$L8,$B$2:$L$2,V$2)</f>
        <v>730359.09090909362</v>
      </c>
      <c r="W8" s="33" cm="1">
        <f t="array" ref="W8">TREND($B8:$L8,$B$2:$L$2,W$2)</f>
        <v>689889.09090909362</v>
      </c>
      <c r="X8" s="33" cm="1">
        <f t="array" ref="X8">TREND($B8:$L8,$B$2:$L$2,X$2)</f>
        <v>649419.09090909362</v>
      </c>
      <c r="Y8" s="33" cm="1">
        <f t="array" ref="Y8">TREND($B8:$L8,$B$2:$L$2,Y$2)</f>
        <v>608949.09090909362</v>
      </c>
      <c r="Z8" s="33" cm="1">
        <f t="array" ref="Z8">TREND($B8:$L8,$B$2:$L$2,Z$2)</f>
        <v>568479.09090909362</v>
      </c>
      <c r="AA8" s="33" cm="1">
        <f t="array" ref="AA8">TREND($B8:$L8,$B$2:$L$2,AA$2)</f>
        <v>528009.09090909362</v>
      </c>
      <c r="AB8" s="33" cm="1">
        <f t="array" ref="AB8">TREND($B8:$L8,$B$2:$L$2,AB$2)</f>
        <v>487539.09090909362</v>
      </c>
      <c r="AC8" s="33" cm="1">
        <f t="array" ref="AC8">TREND($B8:$L8,$B$2:$L$2,AC$2)</f>
        <v>447069.09090909362</v>
      </c>
      <c r="AD8" s="33" cm="1">
        <f t="array" ref="AD8">TREND($B8:$L8,$B$2:$L$2,AD$2)</f>
        <v>406599.09090909362</v>
      </c>
      <c r="AE8" s="33" cm="1">
        <f t="array" ref="AE8">TREND($B8:$L8,$B$2:$L$2,AE$2)</f>
        <v>366129.09090909362</v>
      </c>
      <c r="AF8" s="33" cm="1">
        <f t="array" ref="AF8">TREND($B8:$L8,$B$2:$L$2,AF$2)</f>
        <v>325659.09090909362</v>
      </c>
    </row>
    <row r="9" spans="1:32">
      <c r="A9" s="17" t="s">
        <v>10</v>
      </c>
      <c r="B9" s="33">
        <f>KRW!B9</f>
        <v>0</v>
      </c>
      <c r="C9" s="33">
        <f t="shared" ref="C9:K9" si="3">B9+($L9-$B9)/($L$2-$B$2)</f>
        <v>0</v>
      </c>
      <c r="D9" s="33">
        <f t="shared" si="3"/>
        <v>0</v>
      </c>
      <c r="E9" s="33">
        <f t="shared" si="3"/>
        <v>0</v>
      </c>
      <c r="F9" s="33">
        <f t="shared" si="3"/>
        <v>0</v>
      </c>
      <c r="G9" s="33">
        <f t="shared" si="3"/>
        <v>0</v>
      </c>
      <c r="H9" s="33">
        <f t="shared" si="3"/>
        <v>0</v>
      </c>
      <c r="I9" s="33">
        <f t="shared" si="3"/>
        <v>0</v>
      </c>
      <c r="J9" s="33">
        <f t="shared" si="3"/>
        <v>0</v>
      </c>
      <c r="K9" s="33">
        <f t="shared" si="3"/>
        <v>0</v>
      </c>
      <c r="L9" s="33">
        <f>KRW!D9</f>
        <v>0</v>
      </c>
      <c r="M9" s="33" cm="1">
        <f t="array" ref="M9">TREND($B9:$L9,$B$2:$L$2,M$2)</f>
        <v>0</v>
      </c>
      <c r="N9" s="33" cm="1">
        <f t="array" ref="N9">TREND($B9:$L9,$B$2:$L$2,N$2)</f>
        <v>0</v>
      </c>
      <c r="O9" s="33" cm="1">
        <f t="array" ref="O9">TREND($B9:$L9,$B$2:$L$2,O$2)</f>
        <v>0</v>
      </c>
      <c r="P9" s="33" cm="1">
        <f t="array" ref="P9">TREND($B9:$L9,$B$2:$L$2,P$2)</f>
        <v>0</v>
      </c>
      <c r="Q9" s="33" cm="1">
        <f t="array" ref="Q9">TREND($B9:$L9,$B$2:$L$2,Q$2)</f>
        <v>0</v>
      </c>
      <c r="R9" s="33" cm="1">
        <f t="array" ref="R9">TREND($B9:$L9,$B$2:$L$2,R$2)</f>
        <v>0</v>
      </c>
      <c r="S9" s="33" cm="1">
        <f t="array" ref="S9">TREND($B9:$L9,$B$2:$L$2,S$2)</f>
        <v>0</v>
      </c>
      <c r="T9" s="33" cm="1">
        <f t="array" ref="T9">TREND($B9:$L9,$B$2:$L$2,T$2)</f>
        <v>0</v>
      </c>
      <c r="U9" s="33" cm="1">
        <f t="array" ref="U9">TREND($B9:$L9,$B$2:$L$2,U$2)</f>
        <v>0</v>
      </c>
      <c r="V9" s="33" cm="1">
        <f t="array" ref="V9">TREND($B9:$L9,$B$2:$L$2,V$2)</f>
        <v>0</v>
      </c>
      <c r="W9" s="33" cm="1">
        <f t="array" ref="W9">TREND($B9:$L9,$B$2:$L$2,W$2)</f>
        <v>0</v>
      </c>
      <c r="X9" s="33" cm="1">
        <f t="array" ref="X9">TREND($B9:$L9,$B$2:$L$2,X$2)</f>
        <v>0</v>
      </c>
      <c r="Y9" s="33" cm="1">
        <f t="array" ref="Y9">TREND($B9:$L9,$B$2:$L$2,Y$2)</f>
        <v>0</v>
      </c>
      <c r="Z9" s="33" cm="1">
        <f t="array" ref="Z9">TREND($B9:$L9,$B$2:$L$2,Z$2)</f>
        <v>0</v>
      </c>
      <c r="AA9" s="33" cm="1">
        <f t="array" ref="AA9">TREND($B9:$L9,$B$2:$L$2,AA$2)</f>
        <v>0</v>
      </c>
      <c r="AB9" s="33" cm="1">
        <f t="array" ref="AB9">TREND($B9:$L9,$B$2:$L$2,AB$2)</f>
        <v>0</v>
      </c>
      <c r="AC9" s="33" cm="1">
        <f t="array" ref="AC9">TREND($B9:$L9,$B$2:$L$2,AC$2)</f>
        <v>0</v>
      </c>
      <c r="AD9" s="33" cm="1">
        <f t="array" ref="AD9">TREND($B9:$L9,$B$2:$L$2,AD$2)</f>
        <v>0</v>
      </c>
      <c r="AE9" s="33" cm="1">
        <f t="array" ref="AE9">TREND($B9:$L9,$B$2:$L$2,AE$2)</f>
        <v>0</v>
      </c>
      <c r="AF9" s="33" cm="1">
        <f t="array" ref="AF9">TREND($B9:$L9,$B$2:$L$2,AF$2)</f>
        <v>0</v>
      </c>
    </row>
    <row r="10" spans="1:32">
      <c r="A10" s="17" t="s">
        <v>11</v>
      </c>
      <c r="B10" s="33">
        <f>KRW!B10</f>
        <v>3823333.5</v>
      </c>
      <c r="C10" s="33">
        <f t="shared" ref="C10:K10" si="4">B10+($L10-$B10)/($L$2-$B$2)</f>
        <v>3823333.5</v>
      </c>
      <c r="D10" s="33">
        <f t="shared" si="4"/>
        <v>3823333.5</v>
      </c>
      <c r="E10" s="33">
        <f t="shared" si="4"/>
        <v>3823333.5</v>
      </c>
      <c r="F10" s="33">
        <f t="shared" si="4"/>
        <v>3823333.5</v>
      </c>
      <c r="G10" s="33">
        <f t="shared" si="4"/>
        <v>3823333.5</v>
      </c>
      <c r="H10" s="33">
        <f t="shared" si="4"/>
        <v>3823333.5</v>
      </c>
      <c r="I10" s="33">
        <f t="shared" si="4"/>
        <v>3823333.5</v>
      </c>
      <c r="J10" s="33">
        <f t="shared" si="4"/>
        <v>3823333.5</v>
      </c>
      <c r="K10" s="33">
        <f t="shared" si="4"/>
        <v>3823333.5</v>
      </c>
      <c r="L10" s="33">
        <f>KRW!D10</f>
        <v>3823333.5</v>
      </c>
      <c r="M10" s="33" cm="1">
        <f t="array" ref="M10">TREND($B10:$L10,$B$2:$L$2,M$2)</f>
        <v>3823333.5</v>
      </c>
      <c r="N10" s="33" cm="1">
        <f t="array" ref="N10">TREND($B10:$L10,$B$2:$L$2,N$2)</f>
        <v>3823333.5</v>
      </c>
      <c r="O10" s="33" cm="1">
        <f t="array" ref="O10">TREND($B10:$L10,$B$2:$L$2,O$2)</f>
        <v>3823333.5</v>
      </c>
      <c r="P10" s="33" cm="1">
        <f t="array" ref="P10">TREND($B10:$L10,$B$2:$L$2,P$2)</f>
        <v>3823333.5</v>
      </c>
      <c r="Q10" s="33" cm="1">
        <f t="array" ref="Q10">TREND($B10:$L10,$B$2:$L$2,Q$2)</f>
        <v>3823333.5</v>
      </c>
      <c r="R10" s="33" cm="1">
        <f t="array" ref="R10">TREND($B10:$L10,$B$2:$L$2,R$2)</f>
        <v>3823333.5</v>
      </c>
      <c r="S10" s="33" cm="1">
        <f t="array" ref="S10">TREND($B10:$L10,$B$2:$L$2,S$2)</f>
        <v>3823333.5</v>
      </c>
      <c r="T10" s="33" cm="1">
        <f t="array" ref="T10">TREND($B10:$L10,$B$2:$L$2,T$2)</f>
        <v>3823333.5</v>
      </c>
      <c r="U10" s="33" cm="1">
        <f t="array" ref="U10">TREND($B10:$L10,$B$2:$L$2,U$2)</f>
        <v>3823333.5</v>
      </c>
      <c r="V10" s="33" cm="1">
        <f t="array" ref="V10">TREND($B10:$L10,$B$2:$L$2,V$2)</f>
        <v>3823333.5</v>
      </c>
      <c r="W10" s="33" cm="1">
        <f t="array" ref="W10">TREND($B10:$L10,$B$2:$L$2,W$2)</f>
        <v>3823333.5</v>
      </c>
      <c r="X10" s="33" cm="1">
        <f t="array" ref="X10">TREND($B10:$L10,$B$2:$L$2,X$2)</f>
        <v>3823333.5</v>
      </c>
      <c r="Y10" s="33" cm="1">
        <f t="array" ref="Y10">TREND($B10:$L10,$B$2:$L$2,Y$2)</f>
        <v>3823333.5</v>
      </c>
      <c r="Z10" s="33" cm="1">
        <f t="array" ref="Z10">TREND($B10:$L10,$B$2:$L$2,Z$2)</f>
        <v>3823333.5</v>
      </c>
      <c r="AA10" s="33" cm="1">
        <f t="array" ref="AA10">TREND($B10:$L10,$B$2:$L$2,AA$2)</f>
        <v>3823333.5</v>
      </c>
      <c r="AB10" s="33" cm="1">
        <f t="array" ref="AB10">TREND($B10:$L10,$B$2:$L$2,AB$2)</f>
        <v>3823333.5</v>
      </c>
      <c r="AC10" s="33" cm="1">
        <f t="array" ref="AC10">TREND($B10:$L10,$B$2:$L$2,AC$2)</f>
        <v>3823333.5</v>
      </c>
      <c r="AD10" s="33" cm="1">
        <f t="array" ref="AD10">TREND($B10:$L10,$B$2:$L$2,AD$2)</f>
        <v>3823333.5</v>
      </c>
      <c r="AE10" s="33" cm="1">
        <f t="array" ref="AE10">TREND($B10:$L10,$B$2:$L$2,AE$2)</f>
        <v>3823333.5</v>
      </c>
      <c r="AF10" s="33" cm="1">
        <f t="array" ref="AF10">TREND($B10:$L10,$B$2:$L$2,AF$2)</f>
        <v>3823333.5</v>
      </c>
    </row>
    <row r="11" spans="1:32">
      <c r="A11" s="17" t="s">
        <v>15</v>
      </c>
      <c r="B11" s="33">
        <f>KRW!B11</f>
        <v>9684619.2000000011</v>
      </c>
      <c r="C11" s="33">
        <f t="shared" ref="C11:K11" si="5">B11+($L11-$B11)/($L$2-$B$2)</f>
        <v>9684619.2000000011</v>
      </c>
      <c r="D11" s="33">
        <f t="shared" si="5"/>
        <v>9684619.2000000011</v>
      </c>
      <c r="E11" s="33">
        <f t="shared" si="5"/>
        <v>9684619.2000000011</v>
      </c>
      <c r="F11" s="33">
        <f t="shared" si="5"/>
        <v>9684619.2000000011</v>
      </c>
      <c r="G11" s="33">
        <f t="shared" si="5"/>
        <v>9684619.2000000011</v>
      </c>
      <c r="H11" s="33">
        <f t="shared" si="5"/>
        <v>9684619.2000000011</v>
      </c>
      <c r="I11" s="33">
        <f t="shared" si="5"/>
        <v>9684619.2000000011</v>
      </c>
      <c r="J11" s="33">
        <f t="shared" si="5"/>
        <v>9684619.2000000011</v>
      </c>
      <c r="K11" s="33">
        <f t="shared" si="5"/>
        <v>9684619.2000000011</v>
      </c>
      <c r="L11" s="33">
        <f>KRW!D11</f>
        <v>9684619.2000000011</v>
      </c>
      <c r="M11" s="33" cm="1">
        <f t="array" ref="M11">TREND($B11:$L11,$B$2:$L$2,M$2)</f>
        <v>9684619.2000000011</v>
      </c>
      <c r="N11" s="33" cm="1">
        <f t="array" ref="N11">TREND($B11:$L11,$B$2:$L$2,N$2)</f>
        <v>9684619.2000000011</v>
      </c>
      <c r="O11" s="33" cm="1">
        <f t="array" ref="O11">TREND($B11:$L11,$B$2:$L$2,O$2)</f>
        <v>9684619.2000000011</v>
      </c>
      <c r="P11" s="33" cm="1">
        <f t="array" ref="P11">TREND($B11:$L11,$B$2:$L$2,P$2)</f>
        <v>9684619.2000000011</v>
      </c>
      <c r="Q11" s="33" cm="1">
        <f t="array" ref="Q11">TREND($B11:$L11,$B$2:$L$2,Q$2)</f>
        <v>9684619.2000000011</v>
      </c>
      <c r="R11" s="33" cm="1">
        <f t="array" ref="R11">TREND($B11:$L11,$B$2:$L$2,R$2)</f>
        <v>9684619.2000000011</v>
      </c>
      <c r="S11" s="33" cm="1">
        <f t="array" ref="S11">TREND($B11:$L11,$B$2:$L$2,S$2)</f>
        <v>9684619.2000000011</v>
      </c>
      <c r="T11" s="33" cm="1">
        <f t="array" ref="T11">TREND($B11:$L11,$B$2:$L$2,T$2)</f>
        <v>9684619.2000000011</v>
      </c>
      <c r="U11" s="33" cm="1">
        <f t="array" ref="U11">TREND($B11:$L11,$B$2:$L$2,U$2)</f>
        <v>9684619.2000000011</v>
      </c>
      <c r="V11" s="33" cm="1">
        <f t="array" ref="V11">TREND($B11:$L11,$B$2:$L$2,V$2)</f>
        <v>9684619.2000000011</v>
      </c>
      <c r="W11" s="33" cm="1">
        <f t="array" ref="W11">TREND($B11:$L11,$B$2:$L$2,W$2)</f>
        <v>9684619.2000000011</v>
      </c>
      <c r="X11" s="33" cm="1">
        <f t="array" ref="X11">TREND($B11:$L11,$B$2:$L$2,X$2)</f>
        <v>9684619.2000000011</v>
      </c>
      <c r="Y11" s="33" cm="1">
        <f t="array" ref="Y11">TREND($B11:$L11,$B$2:$L$2,Y$2)</f>
        <v>9684619.2000000011</v>
      </c>
      <c r="Z11" s="33" cm="1">
        <f t="array" ref="Z11">TREND($B11:$L11,$B$2:$L$2,Z$2)</f>
        <v>9684619.2000000011</v>
      </c>
      <c r="AA11" s="33" cm="1">
        <f t="array" ref="AA11">TREND($B11:$L11,$B$2:$L$2,AA$2)</f>
        <v>9684619.2000000011</v>
      </c>
      <c r="AB11" s="33" cm="1">
        <f t="array" ref="AB11">TREND($B11:$L11,$B$2:$L$2,AB$2)</f>
        <v>9684619.2000000011</v>
      </c>
      <c r="AC11" s="33" cm="1">
        <f t="array" ref="AC11">TREND($B11:$L11,$B$2:$L$2,AC$2)</f>
        <v>9684619.2000000011</v>
      </c>
      <c r="AD11" s="33" cm="1">
        <f t="array" ref="AD11">TREND($B11:$L11,$B$2:$L$2,AD$2)</f>
        <v>9684619.2000000011</v>
      </c>
      <c r="AE11" s="33" cm="1">
        <f t="array" ref="AE11">TREND($B11:$L11,$B$2:$L$2,AE$2)</f>
        <v>9684619.2000000011</v>
      </c>
      <c r="AF11" s="33" cm="1">
        <f t="array" ref="AF11">TREND($B11:$L11,$B$2:$L$2,AF$2)</f>
        <v>9684619.2000000011</v>
      </c>
    </row>
    <row r="12" spans="1:32">
      <c r="A12" s="17" t="s">
        <v>16</v>
      </c>
      <c r="B12" s="33">
        <f>KRW!B12</f>
        <v>1895634</v>
      </c>
      <c r="C12" s="33">
        <f t="shared" ref="C12:K12" si="6">B12+($L12-$B12)/($L$2-$B$2)</f>
        <v>1895634</v>
      </c>
      <c r="D12" s="33">
        <f t="shared" si="6"/>
        <v>1895634</v>
      </c>
      <c r="E12" s="33">
        <f t="shared" si="6"/>
        <v>1895634</v>
      </c>
      <c r="F12" s="33">
        <f t="shared" si="6"/>
        <v>1895634</v>
      </c>
      <c r="G12" s="33">
        <f t="shared" si="6"/>
        <v>1895634</v>
      </c>
      <c r="H12" s="33">
        <f t="shared" si="6"/>
        <v>1895634</v>
      </c>
      <c r="I12" s="33">
        <f t="shared" si="6"/>
        <v>1895634</v>
      </c>
      <c r="J12" s="33">
        <f t="shared" si="6"/>
        <v>1895634</v>
      </c>
      <c r="K12" s="33">
        <f t="shared" si="6"/>
        <v>1895634</v>
      </c>
      <c r="L12" s="33">
        <f>KRW!D12</f>
        <v>1895634</v>
      </c>
      <c r="M12" s="33" cm="1">
        <f t="array" ref="M12">TREND($B12:$L12,$B$2:$L$2,M$2)</f>
        <v>1895634</v>
      </c>
      <c r="N12" s="33" cm="1">
        <f t="array" ref="N12">TREND($B12:$L12,$B$2:$L$2,N$2)</f>
        <v>1895634</v>
      </c>
      <c r="O12" s="33" cm="1">
        <f t="array" ref="O12">TREND($B12:$L12,$B$2:$L$2,O$2)</f>
        <v>1895634</v>
      </c>
      <c r="P12" s="33" cm="1">
        <f t="array" ref="P12">TREND($B12:$L12,$B$2:$L$2,P$2)</f>
        <v>1895634</v>
      </c>
      <c r="Q12" s="33" cm="1">
        <f t="array" ref="Q12">TREND($B12:$L12,$B$2:$L$2,Q$2)</f>
        <v>1895634</v>
      </c>
      <c r="R12" s="33" cm="1">
        <f t="array" ref="R12">TREND($B12:$L12,$B$2:$L$2,R$2)</f>
        <v>1895634</v>
      </c>
      <c r="S12" s="33" cm="1">
        <f t="array" ref="S12">TREND($B12:$L12,$B$2:$L$2,S$2)</f>
        <v>1895634</v>
      </c>
      <c r="T12" s="33" cm="1">
        <f t="array" ref="T12">TREND($B12:$L12,$B$2:$L$2,T$2)</f>
        <v>1895634</v>
      </c>
      <c r="U12" s="33" cm="1">
        <f t="array" ref="U12">TREND($B12:$L12,$B$2:$L$2,U$2)</f>
        <v>1895634</v>
      </c>
      <c r="V12" s="33" cm="1">
        <f t="array" ref="V12">TREND($B12:$L12,$B$2:$L$2,V$2)</f>
        <v>1895634</v>
      </c>
      <c r="W12" s="33" cm="1">
        <f t="array" ref="W12">TREND($B12:$L12,$B$2:$L$2,W$2)</f>
        <v>1895634</v>
      </c>
      <c r="X12" s="33" cm="1">
        <f t="array" ref="X12">TREND($B12:$L12,$B$2:$L$2,X$2)</f>
        <v>1895634</v>
      </c>
      <c r="Y12" s="33" cm="1">
        <f t="array" ref="Y12">TREND($B12:$L12,$B$2:$L$2,Y$2)</f>
        <v>1895634</v>
      </c>
      <c r="Z12" s="33" cm="1">
        <f t="array" ref="Z12">TREND($B12:$L12,$B$2:$L$2,Z$2)</f>
        <v>1895634</v>
      </c>
      <c r="AA12" s="33" cm="1">
        <f t="array" ref="AA12">TREND($B12:$L12,$B$2:$L$2,AA$2)</f>
        <v>1895634</v>
      </c>
      <c r="AB12" s="33" cm="1">
        <f t="array" ref="AB12">TREND($B12:$L12,$B$2:$L$2,AB$2)</f>
        <v>1895634</v>
      </c>
      <c r="AC12" s="33" cm="1">
        <f t="array" ref="AC12">TREND($B12:$L12,$B$2:$L$2,AC$2)</f>
        <v>1895634</v>
      </c>
      <c r="AD12" s="33" cm="1">
        <f t="array" ref="AD12">TREND($B12:$L12,$B$2:$L$2,AD$2)</f>
        <v>1895634</v>
      </c>
      <c r="AE12" s="33" cm="1">
        <f t="array" ref="AE12">TREND($B12:$L12,$B$2:$L$2,AE$2)</f>
        <v>1895634</v>
      </c>
      <c r="AF12" s="33" cm="1">
        <f t="array" ref="AF12">TREND($B12:$L12,$B$2:$L$2,AF$2)</f>
        <v>1895634</v>
      </c>
    </row>
    <row r="13" spans="1:32">
      <c r="A13" s="17" t="s">
        <v>17</v>
      </c>
      <c r="B13" s="33">
        <f>KRW!B13</f>
        <v>657915.29999999993</v>
      </c>
      <c r="C13" s="33">
        <f t="shared" ref="C13:K13" si="7">B13+($L13-$B13)/($L$2-$B$2)</f>
        <v>663865.29999999993</v>
      </c>
      <c r="D13" s="33">
        <f t="shared" si="7"/>
        <v>669815.29999999993</v>
      </c>
      <c r="E13" s="33">
        <f t="shared" si="7"/>
        <v>675765.29999999993</v>
      </c>
      <c r="F13" s="33">
        <f t="shared" si="7"/>
        <v>681715.29999999993</v>
      </c>
      <c r="G13" s="33">
        <f t="shared" si="7"/>
        <v>687665.29999999993</v>
      </c>
      <c r="H13" s="33">
        <f t="shared" si="7"/>
        <v>693615.29999999993</v>
      </c>
      <c r="I13" s="33">
        <f t="shared" si="7"/>
        <v>699565.29999999993</v>
      </c>
      <c r="J13" s="33">
        <f t="shared" si="7"/>
        <v>705515.29999999993</v>
      </c>
      <c r="K13" s="33">
        <f t="shared" si="7"/>
        <v>711465.29999999993</v>
      </c>
      <c r="L13" s="33">
        <f>KRW!D13</f>
        <v>717415.29999999993</v>
      </c>
      <c r="M13" s="33" cm="1">
        <f t="array" ref="M13">TREND($B13:$L13,$B$2:$L$2,M$2)</f>
        <v>723365.30000000075</v>
      </c>
      <c r="N13" s="33" cm="1">
        <f t="array" ref="N13">TREND($B13:$L13,$B$2:$L$2,N$2)</f>
        <v>729315.30000000075</v>
      </c>
      <c r="O13" s="33" cm="1">
        <f t="array" ref="O13">TREND($B13:$L13,$B$2:$L$2,O$2)</f>
        <v>735265.30000000075</v>
      </c>
      <c r="P13" s="33" cm="1">
        <f t="array" ref="P13">TREND($B13:$L13,$B$2:$L$2,P$2)</f>
        <v>741215.30000000075</v>
      </c>
      <c r="Q13" s="33" cm="1">
        <f t="array" ref="Q13">TREND($B13:$L13,$B$2:$L$2,Q$2)</f>
        <v>747165.30000000075</v>
      </c>
      <c r="R13" s="33" cm="1">
        <f t="array" ref="R13">TREND($B13:$L13,$B$2:$L$2,R$2)</f>
        <v>753115.30000000075</v>
      </c>
      <c r="S13" s="33" cm="1">
        <f t="array" ref="S13">TREND($B13:$L13,$B$2:$L$2,S$2)</f>
        <v>759065.30000000075</v>
      </c>
      <c r="T13" s="33" cm="1">
        <f t="array" ref="T13">TREND($B13:$L13,$B$2:$L$2,T$2)</f>
        <v>765015.30000000075</v>
      </c>
      <c r="U13" s="33" cm="1">
        <f t="array" ref="U13">TREND($B13:$L13,$B$2:$L$2,U$2)</f>
        <v>770965.30000000075</v>
      </c>
      <c r="V13" s="33" cm="1">
        <f t="array" ref="V13">TREND($B13:$L13,$B$2:$L$2,V$2)</f>
        <v>776915.30000000075</v>
      </c>
      <c r="W13" s="33" cm="1">
        <f t="array" ref="W13">TREND($B13:$L13,$B$2:$L$2,W$2)</f>
        <v>782865.30000000075</v>
      </c>
      <c r="X13" s="33" cm="1">
        <f t="array" ref="X13">TREND($B13:$L13,$B$2:$L$2,X$2)</f>
        <v>788815.30000000075</v>
      </c>
      <c r="Y13" s="33" cm="1">
        <f t="array" ref="Y13">TREND($B13:$L13,$B$2:$L$2,Y$2)</f>
        <v>794765.30000000075</v>
      </c>
      <c r="Z13" s="33" cm="1">
        <f t="array" ref="Z13">TREND($B13:$L13,$B$2:$L$2,Z$2)</f>
        <v>800715.30000000075</v>
      </c>
      <c r="AA13" s="33" cm="1">
        <f t="array" ref="AA13">TREND($B13:$L13,$B$2:$L$2,AA$2)</f>
        <v>806665.30000000075</v>
      </c>
      <c r="AB13" s="33" cm="1">
        <f t="array" ref="AB13">TREND($B13:$L13,$B$2:$L$2,AB$2)</f>
        <v>812615.30000000075</v>
      </c>
      <c r="AC13" s="33" cm="1">
        <f t="array" ref="AC13">TREND($B13:$L13,$B$2:$L$2,AC$2)</f>
        <v>818565.30000000075</v>
      </c>
      <c r="AD13" s="33" cm="1">
        <f t="array" ref="AD13">TREND($B13:$L13,$B$2:$L$2,AD$2)</f>
        <v>824515.30000000075</v>
      </c>
      <c r="AE13" s="33" cm="1">
        <f t="array" ref="AE13">TREND($B13:$L13,$B$2:$L$2,AE$2)</f>
        <v>830465.30000000075</v>
      </c>
      <c r="AF13" s="33" cm="1">
        <f t="array" ref="AF13">TREND($B13:$L13,$B$2:$L$2,AF$2)</f>
        <v>836415.30000000075</v>
      </c>
    </row>
    <row r="14" spans="1:32">
      <c r="A14" s="17" t="s">
        <v>22</v>
      </c>
      <c r="B14" s="33">
        <f>KRW!B14</f>
        <v>1438461</v>
      </c>
      <c r="C14" s="33">
        <f t="shared" ref="C14:K14" si="8">B14+($L14-$B14)/($L$2-$B$2)</f>
        <v>1490860</v>
      </c>
      <c r="D14" s="33">
        <f t="shared" si="8"/>
        <v>1543259</v>
      </c>
      <c r="E14" s="33">
        <f t="shared" si="8"/>
        <v>1595658</v>
      </c>
      <c r="F14" s="33">
        <f t="shared" si="8"/>
        <v>1648057</v>
      </c>
      <c r="G14" s="33">
        <f t="shared" si="8"/>
        <v>1700456</v>
      </c>
      <c r="H14" s="33">
        <f t="shared" si="8"/>
        <v>1752855</v>
      </c>
      <c r="I14" s="33">
        <f t="shared" si="8"/>
        <v>1805254</v>
      </c>
      <c r="J14" s="33">
        <f t="shared" si="8"/>
        <v>1857653</v>
      </c>
      <c r="K14" s="33">
        <f t="shared" si="8"/>
        <v>1910052</v>
      </c>
      <c r="L14" s="33">
        <f>KRW!D14</f>
        <v>1962451</v>
      </c>
      <c r="M14" s="33" cm="1">
        <f t="array" ref="M14">TREND($B14:$L14,$B$2:$L$2,M$2)</f>
        <v>2014850</v>
      </c>
      <c r="N14" s="33" cm="1">
        <f t="array" ref="N14">TREND($B14:$L14,$B$2:$L$2,N$2)</f>
        <v>2067249</v>
      </c>
      <c r="O14" s="33" cm="1">
        <f t="array" ref="O14">TREND($B14:$L14,$B$2:$L$2,O$2)</f>
        <v>2119648</v>
      </c>
      <c r="P14" s="33" cm="1">
        <f t="array" ref="P14">TREND($B14:$L14,$B$2:$L$2,P$2)</f>
        <v>2172047</v>
      </c>
      <c r="Q14" s="33" cm="1">
        <f t="array" ref="Q14">TREND($B14:$L14,$B$2:$L$2,Q$2)</f>
        <v>2224446</v>
      </c>
      <c r="R14" s="33" cm="1">
        <f t="array" ref="R14">TREND($B14:$L14,$B$2:$L$2,R$2)</f>
        <v>2276845</v>
      </c>
      <c r="S14" s="33" cm="1">
        <f t="array" ref="S14">TREND($B14:$L14,$B$2:$L$2,S$2)</f>
        <v>2329244</v>
      </c>
      <c r="T14" s="33" cm="1">
        <f t="array" ref="T14">TREND($B14:$L14,$B$2:$L$2,T$2)</f>
        <v>2381643</v>
      </c>
      <c r="U14" s="33" cm="1">
        <f t="array" ref="U14">TREND($B14:$L14,$B$2:$L$2,U$2)</f>
        <v>2434042</v>
      </c>
      <c r="V14" s="33" cm="1">
        <f t="array" ref="V14">TREND($B14:$L14,$B$2:$L$2,V$2)</f>
        <v>2486441</v>
      </c>
      <c r="W14" s="33" cm="1">
        <f t="array" ref="W14">TREND($B14:$L14,$B$2:$L$2,W$2)</f>
        <v>2538840</v>
      </c>
      <c r="X14" s="33" cm="1">
        <f t="array" ref="X14">TREND($B14:$L14,$B$2:$L$2,X$2)</f>
        <v>2591239</v>
      </c>
      <c r="Y14" s="33" cm="1">
        <f t="array" ref="Y14">TREND($B14:$L14,$B$2:$L$2,Y$2)</f>
        <v>2643638</v>
      </c>
      <c r="Z14" s="33" cm="1">
        <f t="array" ref="Z14">TREND($B14:$L14,$B$2:$L$2,Z$2)</f>
        <v>2696037</v>
      </c>
      <c r="AA14" s="33" cm="1">
        <f t="array" ref="AA14">TREND($B14:$L14,$B$2:$L$2,AA$2)</f>
        <v>2748436</v>
      </c>
      <c r="AB14" s="33" cm="1">
        <f t="array" ref="AB14">TREND($B14:$L14,$B$2:$L$2,AB$2)</f>
        <v>2800835</v>
      </c>
      <c r="AC14" s="33" cm="1">
        <f t="array" ref="AC14">TREND($B14:$L14,$B$2:$L$2,AC$2)</f>
        <v>2853234</v>
      </c>
      <c r="AD14" s="33" cm="1">
        <f t="array" ref="AD14">TREND($B14:$L14,$B$2:$L$2,AD$2)</f>
        <v>2905633</v>
      </c>
      <c r="AE14" s="33" cm="1">
        <f t="array" ref="AE14">TREND($B14:$L14,$B$2:$L$2,AE$2)</f>
        <v>2958032</v>
      </c>
      <c r="AF14" s="33" cm="1">
        <f t="array" ref="AF14">TREND($B14:$L14,$B$2:$L$2,AF$2)</f>
        <v>3010431</v>
      </c>
    </row>
    <row r="15" spans="1:32">
      <c r="A15" s="17" t="s">
        <v>20</v>
      </c>
      <c r="B15" s="33">
        <f>KRW!B15</f>
        <v>4296015.9000000004</v>
      </c>
      <c r="C15" s="33">
        <f t="shared" ref="C15:K15" si="9">B15+($L15-$B15)/($L$2-$B$2)</f>
        <v>4296015.9000000004</v>
      </c>
      <c r="D15" s="33">
        <f t="shared" si="9"/>
        <v>4296015.9000000004</v>
      </c>
      <c r="E15" s="33">
        <f t="shared" si="9"/>
        <v>4296015.9000000004</v>
      </c>
      <c r="F15" s="33">
        <f t="shared" si="9"/>
        <v>4296015.9000000004</v>
      </c>
      <c r="G15" s="33">
        <f t="shared" si="9"/>
        <v>4296015.9000000004</v>
      </c>
      <c r="H15" s="33">
        <f t="shared" si="9"/>
        <v>4296015.9000000004</v>
      </c>
      <c r="I15" s="33">
        <f t="shared" si="9"/>
        <v>4296015.9000000004</v>
      </c>
      <c r="J15" s="33">
        <f t="shared" si="9"/>
        <v>4296015.9000000004</v>
      </c>
      <c r="K15" s="33">
        <f t="shared" si="9"/>
        <v>4296015.9000000004</v>
      </c>
      <c r="L15" s="33">
        <f>KRW!D15</f>
        <v>4296015.9000000004</v>
      </c>
      <c r="M15" s="33" cm="1">
        <f t="array" ref="M15">TREND($B15:$L15,$B$2:$L$2,M$2)</f>
        <v>4296015.8999999994</v>
      </c>
      <c r="N15" s="33" cm="1">
        <f t="array" ref="N15">TREND($B15:$L15,$B$2:$L$2,N$2)</f>
        <v>4296015.8999999994</v>
      </c>
      <c r="O15" s="33" cm="1">
        <f t="array" ref="O15">TREND($B15:$L15,$B$2:$L$2,O$2)</f>
        <v>4296015.8999999994</v>
      </c>
      <c r="P15" s="33" cm="1">
        <f t="array" ref="P15">TREND($B15:$L15,$B$2:$L$2,P$2)</f>
        <v>4296015.8999999994</v>
      </c>
      <c r="Q15" s="33" cm="1">
        <f t="array" ref="Q15">TREND($B15:$L15,$B$2:$L$2,Q$2)</f>
        <v>4296015.8999999994</v>
      </c>
      <c r="R15" s="33" cm="1">
        <f t="array" ref="R15">TREND($B15:$L15,$B$2:$L$2,R$2)</f>
        <v>4296015.8999999994</v>
      </c>
      <c r="S15" s="33" cm="1">
        <f t="array" ref="S15">TREND($B15:$L15,$B$2:$L$2,S$2)</f>
        <v>4296015.8999999994</v>
      </c>
      <c r="T15" s="33" cm="1">
        <f t="array" ref="T15">TREND($B15:$L15,$B$2:$L$2,T$2)</f>
        <v>4296015.8999999994</v>
      </c>
      <c r="U15" s="33" cm="1">
        <f t="array" ref="U15">TREND($B15:$L15,$B$2:$L$2,U$2)</f>
        <v>4296015.8999999994</v>
      </c>
      <c r="V15" s="33" cm="1">
        <f t="array" ref="V15">TREND($B15:$L15,$B$2:$L$2,V$2)</f>
        <v>4296015.8999999994</v>
      </c>
      <c r="W15" s="33" cm="1">
        <f t="array" ref="W15">TREND($B15:$L15,$B$2:$L$2,W$2)</f>
        <v>4296015.8999999994</v>
      </c>
      <c r="X15" s="33" cm="1">
        <f t="array" ref="X15">TREND($B15:$L15,$B$2:$L$2,X$2)</f>
        <v>4296015.8999999994</v>
      </c>
      <c r="Y15" s="33" cm="1">
        <f t="array" ref="Y15">TREND($B15:$L15,$B$2:$L$2,Y$2)</f>
        <v>4296015.8999999994</v>
      </c>
      <c r="Z15" s="33" cm="1">
        <f t="array" ref="Z15">TREND($B15:$L15,$B$2:$L$2,Z$2)</f>
        <v>4296015.8999999994</v>
      </c>
      <c r="AA15" s="33" cm="1">
        <f t="array" ref="AA15">TREND($B15:$L15,$B$2:$L$2,AA$2)</f>
        <v>4296015.8999999994</v>
      </c>
      <c r="AB15" s="33" cm="1">
        <f t="array" ref="AB15">TREND($B15:$L15,$B$2:$L$2,AB$2)</f>
        <v>4296015.8999999994</v>
      </c>
      <c r="AC15" s="33" cm="1">
        <f t="array" ref="AC15">TREND($B15:$L15,$B$2:$L$2,AC$2)</f>
        <v>4296015.8999999994</v>
      </c>
      <c r="AD15" s="33" cm="1">
        <f t="array" ref="AD15">TREND($B15:$L15,$B$2:$L$2,AD$2)</f>
        <v>4296015.8999999994</v>
      </c>
      <c r="AE15" s="33" cm="1">
        <f t="array" ref="AE15">TREND($B15:$L15,$B$2:$L$2,AE$2)</f>
        <v>4296015.8999999994</v>
      </c>
      <c r="AF15" s="33" cm="1">
        <f t="array" ref="AF15">TREND($B15:$L15,$B$2:$L$2,AF$2)</f>
        <v>4296015.8999999994</v>
      </c>
    </row>
    <row r="16" spans="1:32">
      <c r="A16" s="17" t="s">
        <v>23</v>
      </c>
      <c r="B16" s="33">
        <f>KRW!B16</f>
        <v>1895634</v>
      </c>
      <c r="C16" s="33">
        <f t="shared" ref="C16:K16" si="10">B16+($L16-$B16)/($L$2-$B$2)</f>
        <v>1895634</v>
      </c>
      <c r="D16" s="33">
        <f t="shared" si="10"/>
        <v>1895634</v>
      </c>
      <c r="E16" s="33">
        <f t="shared" si="10"/>
        <v>1895634</v>
      </c>
      <c r="F16" s="33">
        <f t="shared" si="10"/>
        <v>1895634</v>
      </c>
      <c r="G16" s="33">
        <f t="shared" si="10"/>
        <v>1895634</v>
      </c>
      <c r="H16" s="33">
        <f t="shared" si="10"/>
        <v>1895634</v>
      </c>
      <c r="I16" s="33">
        <f t="shared" si="10"/>
        <v>1895634</v>
      </c>
      <c r="J16" s="33">
        <f t="shared" si="10"/>
        <v>1895634</v>
      </c>
      <c r="K16" s="33">
        <f t="shared" si="10"/>
        <v>1895634</v>
      </c>
      <c r="L16" s="33">
        <f>KRW!D16</f>
        <v>1895634</v>
      </c>
      <c r="M16" s="33" cm="1">
        <f t="array" ref="M16">TREND($B16:$L16,$B$2:$L$2,M$2)</f>
        <v>1895634</v>
      </c>
      <c r="N16" s="33" cm="1">
        <f t="array" ref="N16">TREND($B16:$L16,$B$2:$L$2,N$2)</f>
        <v>1895634</v>
      </c>
      <c r="O16" s="33" cm="1">
        <f t="array" ref="O16">TREND($B16:$L16,$B$2:$L$2,O$2)</f>
        <v>1895634</v>
      </c>
      <c r="P16" s="33" cm="1">
        <f t="array" ref="P16">TREND($B16:$L16,$B$2:$L$2,P$2)</f>
        <v>1895634</v>
      </c>
      <c r="Q16" s="33" cm="1">
        <f t="array" ref="Q16">TREND($B16:$L16,$B$2:$L$2,Q$2)</f>
        <v>1895634</v>
      </c>
      <c r="R16" s="33" cm="1">
        <f t="array" ref="R16">TREND($B16:$L16,$B$2:$L$2,R$2)</f>
        <v>1895634</v>
      </c>
      <c r="S16" s="33" cm="1">
        <f t="array" ref="S16">TREND($B16:$L16,$B$2:$L$2,S$2)</f>
        <v>1895634</v>
      </c>
      <c r="T16" s="33" cm="1">
        <f t="array" ref="T16">TREND($B16:$L16,$B$2:$L$2,T$2)</f>
        <v>1895634</v>
      </c>
      <c r="U16" s="33" cm="1">
        <f t="array" ref="U16">TREND($B16:$L16,$B$2:$L$2,U$2)</f>
        <v>1895634</v>
      </c>
      <c r="V16" s="33" cm="1">
        <f t="array" ref="V16">TREND($B16:$L16,$B$2:$L$2,V$2)</f>
        <v>1895634</v>
      </c>
      <c r="W16" s="33" cm="1">
        <f t="array" ref="W16">TREND($B16:$L16,$B$2:$L$2,W$2)</f>
        <v>1895634</v>
      </c>
      <c r="X16" s="33" cm="1">
        <f t="array" ref="X16">TREND($B16:$L16,$B$2:$L$2,X$2)</f>
        <v>1895634</v>
      </c>
      <c r="Y16" s="33" cm="1">
        <f t="array" ref="Y16">TREND($B16:$L16,$B$2:$L$2,Y$2)</f>
        <v>1895634</v>
      </c>
      <c r="Z16" s="33" cm="1">
        <f t="array" ref="Z16">TREND($B16:$L16,$B$2:$L$2,Z$2)</f>
        <v>1895634</v>
      </c>
      <c r="AA16" s="33" cm="1">
        <f t="array" ref="AA16">TREND($B16:$L16,$B$2:$L$2,AA$2)</f>
        <v>1895634</v>
      </c>
      <c r="AB16" s="33" cm="1">
        <f t="array" ref="AB16">TREND($B16:$L16,$B$2:$L$2,AB$2)</f>
        <v>1895634</v>
      </c>
      <c r="AC16" s="33" cm="1">
        <f t="array" ref="AC16">TREND($B16:$L16,$B$2:$L$2,AC$2)</f>
        <v>1895634</v>
      </c>
      <c r="AD16" s="33" cm="1">
        <f t="array" ref="AD16">TREND($B16:$L16,$B$2:$L$2,AD$2)</f>
        <v>1895634</v>
      </c>
      <c r="AE16" s="33" cm="1">
        <f t="array" ref="AE16">TREND($B16:$L16,$B$2:$L$2,AE$2)</f>
        <v>1895634</v>
      </c>
      <c r="AF16" s="33" cm="1">
        <f t="array" ref="AF16">TREND($B16:$L16,$B$2:$L$2,AF$2)</f>
        <v>1895634</v>
      </c>
    </row>
    <row r="17" spans="1:32">
      <c r="A17" s="17" t="s">
        <v>24</v>
      </c>
      <c r="B17" s="33">
        <f>KRW!B17</f>
        <v>1895634</v>
      </c>
      <c r="C17" s="33">
        <f t="shared" ref="C17:K17" si="11">B17+($L17-$B17)/($L$2-$B$2)</f>
        <v>1895634</v>
      </c>
      <c r="D17" s="33">
        <f t="shared" si="11"/>
        <v>1895634</v>
      </c>
      <c r="E17" s="33">
        <f t="shared" si="11"/>
        <v>1895634</v>
      </c>
      <c r="F17" s="33">
        <f t="shared" si="11"/>
        <v>1895634</v>
      </c>
      <c r="G17" s="33">
        <f t="shared" si="11"/>
        <v>1895634</v>
      </c>
      <c r="H17" s="33">
        <f t="shared" si="11"/>
        <v>1895634</v>
      </c>
      <c r="I17" s="33">
        <f t="shared" si="11"/>
        <v>1895634</v>
      </c>
      <c r="J17" s="33">
        <f t="shared" si="11"/>
        <v>1895634</v>
      </c>
      <c r="K17" s="33">
        <f t="shared" si="11"/>
        <v>1895634</v>
      </c>
      <c r="L17" s="33">
        <f>KRW!D17</f>
        <v>1895634</v>
      </c>
      <c r="M17" s="33" cm="1">
        <f t="array" ref="M17">TREND($B17:$L17,$B$2:$L$2,M$2)</f>
        <v>1895634</v>
      </c>
      <c r="N17" s="33" cm="1">
        <f t="array" ref="N17">TREND($B17:$L17,$B$2:$L$2,N$2)</f>
        <v>1895634</v>
      </c>
      <c r="O17" s="33" cm="1">
        <f t="array" ref="O17">TREND($B17:$L17,$B$2:$L$2,O$2)</f>
        <v>1895634</v>
      </c>
      <c r="P17" s="33" cm="1">
        <f t="array" ref="P17">TREND($B17:$L17,$B$2:$L$2,P$2)</f>
        <v>1895634</v>
      </c>
      <c r="Q17" s="33" cm="1">
        <f t="array" ref="Q17">TREND($B17:$L17,$B$2:$L$2,Q$2)</f>
        <v>1895634</v>
      </c>
      <c r="R17" s="33" cm="1">
        <f t="array" ref="R17">TREND($B17:$L17,$B$2:$L$2,R$2)</f>
        <v>1895634</v>
      </c>
      <c r="S17" s="33" cm="1">
        <f t="array" ref="S17">TREND($B17:$L17,$B$2:$L$2,S$2)</f>
        <v>1895634</v>
      </c>
      <c r="T17" s="33" cm="1">
        <f t="array" ref="T17">TREND($B17:$L17,$B$2:$L$2,T$2)</f>
        <v>1895634</v>
      </c>
      <c r="U17" s="33" cm="1">
        <f t="array" ref="U17">TREND($B17:$L17,$B$2:$L$2,U$2)</f>
        <v>1895634</v>
      </c>
      <c r="V17" s="33" cm="1">
        <f t="array" ref="V17">TREND($B17:$L17,$B$2:$L$2,V$2)</f>
        <v>1895634</v>
      </c>
      <c r="W17" s="33" cm="1">
        <f t="array" ref="W17">TREND($B17:$L17,$B$2:$L$2,W$2)</f>
        <v>1895634</v>
      </c>
      <c r="X17" s="33" cm="1">
        <f t="array" ref="X17">TREND($B17:$L17,$B$2:$L$2,X$2)</f>
        <v>1895634</v>
      </c>
      <c r="Y17" s="33" cm="1">
        <f t="array" ref="Y17">TREND($B17:$L17,$B$2:$L$2,Y$2)</f>
        <v>1895634</v>
      </c>
      <c r="Z17" s="33" cm="1">
        <f t="array" ref="Z17">TREND($B17:$L17,$B$2:$L$2,Z$2)</f>
        <v>1895634</v>
      </c>
      <c r="AA17" s="33" cm="1">
        <f t="array" ref="AA17">TREND($B17:$L17,$B$2:$L$2,AA$2)</f>
        <v>1895634</v>
      </c>
      <c r="AB17" s="33" cm="1">
        <f t="array" ref="AB17">TREND($B17:$L17,$B$2:$L$2,AB$2)</f>
        <v>1895634</v>
      </c>
      <c r="AC17" s="33" cm="1">
        <f t="array" ref="AC17">TREND($B17:$L17,$B$2:$L$2,AC$2)</f>
        <v>1895634</v>
      </c>
      <c r="AD17" s="33" cm="1">
        <f t="array" ref="AD17">TREND($B17:$L17,$B$2:$L$2,AD$2)</f>
        <v>1895634</v>
      </c>
      <c r="AE17" s="33" cm="1">
        <f t="array" ref="AE17">TREND($B17:$L17,$B$2:$L$2,AE$2)</f>
        <v>1895634</v>
      </c>
      <c r="AF17" s="33" cm="1">
        <f t="array" ref="AF17">TREND($B17:$L17,$B$2:$L$2,AF$2)</f>
        <v>1895634</v>
      </c>
    </row>
    <row r="18" spans="1:32">
      <c r="A18" s="17" t="s">
        <v>25</v>
      </c>
      <c r="B18" s="33">
        <f>KRW!B18</f>
        <v>4800000</v>
      </c>
      <c r="C18" s="33">
        <f t="shared" ref="C18:K18" si="12">B18+($L18-$B18)/($L$2-$B$2)</f>
        <v>4800000</v>
      </c>
      <c r="D18" s="33">
        <f t="shared" si="12"/>
        <v>4800000</v>
      </c>
      <c r="E18" s="33">
        <f t="shared" si="12"/>
        <v>4800000</v>
      </c>
      <c r="F18" s="33">
        <f t="shared" si="12"/>
        <v>4800000</v>
      </c>
      <c r="G18" s="33">
        <f t="shared" si="12"/>
        <v>4800000</v>
      </c>
      <c r="H18" s="33">
        <f t="shared" si="12"/>
        <v>4800000</v>
      </c>
      <c r="I18" s="33">
        <f t="shared" si="12"/>
        <v>4800000</v>
      </c>
      <c r="J18" s="33">
        <f t="shared" si="12"/>
        <v>4800000</v>
      </c>
      <c r="K18" s="33">
        <f t="shared" si="12"/>
        <v>4800000</v>
      </c>
      <c r="L18" s="33">
        <f>KRW!D18</f>
        <v>4800000</v>
      </c>
      <c r="M18" s="33" cm="1">
        <f t="array" ref="M18">TREND($B18:$L18,$B$2:$L$2,M$2)</f>
        <v>4800000</v>
      </c>
      <c r="N18" s="33" cm="1">
        <f t="array" ref="N18">TREND($B18:$L18,$B$2:$L$2,N$2)</f>
        <v>4800000</v>
      </c>
      <c r="O18" s="33" cm="1">
        <f t="array" ref="O18">TREND($B18:$L18,$B$2:$L$2,O$2)</f>
        <v>4800000</v>
      </c>
      <c r="P18" s="33" cm="1">
        <f t="array" ref="P18">TREND($B18:$L18,$B$2:$L$2,P$2)</f>
        <v>4800000</v>
      </c>
      <c r="Q18" s="33" cm="1">
        <f t="array" ref="Q18">TREND($B18:$L18,$B$2:$L$2,Q$2)</f>
        <v>4800000</v>
      </c>
      <c r="R18" s="33" cm="1">
        <f t="array" ref="R18">TREND($B18:$L18,$B$2:$L$2,R$2)</f>
        <v>4800000</v>
      </c>
      <c r="S18" s="33" cm="1">
        <f t="array" ref="S18">TREND($B18:$L18,$B$2:$L$2,S$2)</f>
        <v>4800000</v>
      </c>
      <c r="T18" s="33" cm="1">
        <f t="array" ref="T18">TREND($B18:$L18,$B$2:$L$2,T$2)</f>
        <v>4800000</v>
      </c>
      <c r="U18" s="33" cm="1">
        <f t="array" ref="U18">TREND($B18:$L18,$B$2:$L$2,U$2)</f>
        <v>4800000</v>
      </c>
      <c r="V18" s="33" cm="1">
        <f t="array" ref="V18">TREND($B18:$L18,$B$2:$L$2,V$2)</f>
        <v>4800000</v>
      </c>
      <c r="W18" s="33" cm="1">
        <f t="array" ref="W18">TREND($B18:$L18,$B$2:$L$2,W$2)</f>
        <v>4800000</v>
      </c>
      <c r="X18" s="33" cm="1">
        <f t="array" ref="X18">TREND($B18:$L18,$B$2:$L$2,X$2)</f>
        <v>4800000</v>
      </c>
      <c r="Y18" s="33" cm="1">
        <f t="array" ref="Y18">TREND($B18:$L18,$B$2:$L$2,Y$2)</f>
        <v>4800000</v>
      </c>
      <c r="Z18" s="33" cm="1">
        <f t="array" ref="Z18">TREND($B18:$L18,$B$2:$L$2,Z$2)</f>
        <v>4800000</v>
      </c>
      <c r="AA18" s="33" cm="1">
        <f t="array" ref="AA18">TREND($B18:$L18,$B$2:$L$2,AA$2)</f>
        <v>4800000</v>
      </c>
      <c r="AB18" s="33" cm="1">
        <f t="array" ref="AB18">TREND($B18:$L18,$B$2:$L$2,AB$2)</f>
        <v>4800000</v>
      </c>
      <c r="AC18" s="33" cm="1">
        <f t="array" ref="AC18">TREND($B18:$L18,$B$2:$L$2,AC$2)</f>
        <v>4800000</v>
      </c>
      <c r="AD18" s="33" cm="1">
        <f t="array" ref="AD18">TREND($B18:$L18,$B$2:$L$2,AD$2)</f>
        <v>4800000</v>
      </c>
      <c r="AE18" s="33" cm="1">
        <f t="array" ref="AE18">TREND($B18:$L18,$B$2:$L$2,AE$2)</f>
        <v>4800000</v>
      </c>
      <c r="AF18" s="33" cm="1">
        <f t="array" ref="AF18">TREND($B18:$L18,$B$2:$L$2,AF$2)</f>
        <v>4800000</v>
      </c>
    </row>
    <row r="19" spans="1:32">
      <c r="A19" s="1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spans="1:32">
      <c r="A20" s="29" t="s">
        <v>61</v>
      </c>
      <c r="B20" s="32">
        <v>2020</v>
      </c>
      <c r="C20" s="32">
        <v>2021</v>
      </c>
      <c r="D20" s="32">
        <v>2022</v>
      </c>
      <c r="E20" s="32">
        <v>2023</v>
      </c>
      <c r="F20" s="32">
        <v>2024</v>
      </c>
      <c r="G20" s="32">
        <v>2025</v>
      </c>
      <c r="H20" s="32">
        <v>2026</v>
      </c>
      <c r="I20" s="32">
        <v>2027</v>
      </c>
      <c r="J20" s="32">
        <v>2028</v>
      </c>
      <c r="K20" s="32">
        <v>2029</v>
      </c>
      <c r="L20" s="32">
        <v>2030</v>
      </c>
      <c r="M20" s="32">
        <v>2031</v>
      </c>
      <c r="N20" s="32">
        <v>2032</v>
      </c>
      <c r="O20" s="32">
        <v>2033</v>
      </c>
      <c r="P20" s="32">
        <v>2034</v>
      </c>
      <c r="Q20" s="32">
        <v>2035</v>
      </c>
      <c r="R20" s="32">
        <v>2036</v>
      </c>
      <c r="S20" s="32">
        <v>2037</v>
      </c>
      <c r="T20" s="32">
        <v>2038</v>
      </c>
      <c r="U20" s="32">
        <v>2039</v>
      </c>
      <c r="V20" s="32">
        <v>2040</v>
      </c>
      <c r="W20" s="32">
        <v>2041</v>
      </c>
      <c r="X20" s="32">
        <v>2042</v>
      </c>
      <c r="Y20" s="32">
        <v>2043</v>
      </c>
      <c r="Z20" s="32">
        <v>2044</v>
      </c>
      <c r="AA20" s="32">
        <v>2045</v>
      </c>
      <c r="AB20" s="32">
        <v>2046</v>
      </c>
      <c r="AC20" s="32">
        <v>2047</v>
      </c>
      <c r="AD20" s="32">
        <v>2048</v>
      </c>
      <c r="AE20" s="32">
        <v>2049</v>
      </c>
      <c r="AF20" s="32">
        <v>2050</v>
      </c>
    </row>
    <row r="21" spans="1:32">
      <c r="A21" s="17" t="s">
        <v>19</v>
      </c>
      <c r="B21" s="33">
        <f>KRW!B21</f>
        <v>66670.320000000007</v>
      </c>
      <c r="C21" s="33">
        <f t="shared" ref="C21:K21" si="13">B21+($L21-$B21)/($L$2-$B$2)</f>
        <v>66670.320000000007</v>
      </c>
      <c r="D21" s="33">
        <f t="shared" si="13"/>
        <v>66670.320000000007</v>
      </c>
      <c r="E21" s="33">
        <f t="shared" si="13"/>
        <v>66670.320000000007</v>
      </c>
      <c r="F21" s="33">
        <f t="shared" si="13"/>
        <v>66670.320000000007</v>
      </c>
      <c r="G21" s="33">
        <f t="shared" si="13"/>
        <v>66670.320000000007</v>
      </c>
      <c r="H21" s="33">
        <f t="shared" si="13"/>
        <v>66670.320000000007</v>
      </c>
      <c r="I21" s="33">
        <f t="shared" si="13"/>
        <v>66670.320000000007</v>
      </c>
      <c r="J21" s="33">
        <f t="shared" si="13"/>
        <v>66670.320000000007</v>
      </c>
      <c r="K21" s="33">
        <f t="shared" si="13"/>
        <v>66670.320000000007</v>
      </c>
      <c r="L21" s="33">
        <f>KRW!D21</f>
        <v>66670.320000000007</v>
      </c>
      <c r="M21" s="33" cm="1">
        <f t="array" ref="M21">TREND($B21:$L21,$B$2:$L$2,M$2)</f>
        <v>66670.320000000022</v>
      </c>
      <c r="N21" s="33" cm="1">
        <f t="array" ref="N21">TREND($B21:$L21,$B$2:$L$2,N$2)</f>
        <v>66670.320000000022</v>
      </c>
      <c r="O21" s="33" cm="1">
        <f t="array" ref="O21">TREND($B21:$L21,$B$2:$L$2,O$2)</f>
        <v>66670.320000000022</v>
      </c>
      <c r="P21" s="33" cm="1">
        <f t="array" ref="P21">TREND($B21:$L21,$B$2:$L$2,P$2)</f>
        <v>66670.320000000022</v>
      </c>
      <c r="Q21" s="33" cm="1">
        <f t="array" ref="Q21">TREND($B21:$L21,$B$2:$L$2,Q$2)</f>
        <v>66670.320000000022</v>
      </c>
      <c r="R21" s="33" cm="1">
        <f t="array" ref="R21">TREND($B21:$L21,$B$2:$L$2,R$2)</f>
        <v>66670.320000000022</v>
      </c>
      <c r="S21" s="33" cm="1">
        <f t="array" ref="S21">TREND($B21:$L21,$B$2:$L$2,S$2)</f>
        <v>66670.320000000022</v>
      </c>
      <c r="T21" s="33" cm="1">
        <f t="array" ref="T21">TREND($B21:$L21,$B$2:$L$2,T$2)</f>
        <v>66670.320000000022</v>
      </c>
      <c r="U21" s="33" cm="1">
        <f t="array" ref="U21">TREND($B21:$L21,$B$2:$L$2,U$2)</f>
        <v>66670.320000000022</v>
      </c>
      <c r="V21" s="33" cm="1">
        <f t="array" ref="V21">TREND($B21:$L21,$B$2:$L$2,V$2)</f>
        <v>66670.320000000022</v>
      </c>
      <c r="W21" s="33" cm="1">
        <f t="array" ref="W21">TREND($B21:$L21,$B$2:$L$2,W$2)</f>
        <v>66670.320000000022</v>
      </c>
      <c r="X21" s="33" cm="1">
        <f t="array" ref="X21">TREND($B21:$L21,$B$2:$L$2,X$2)</f>
        <v>66670.320000000022</v>
      </c>
      <c r="Y21" s="33" cm="1">
        <f t="array" ref="Y21">TREND($B21:$L21,$B$2:$L$2,Y$2)</f>
        <v>66670.320000000022</v>
      </c>
      <c r="Z21" s="33" cm="1">
        <f t="array" ref="Z21">TREND($B21:$L21,$B$2:$L$2,Z$2)</f>
        <v>66670.320000000022</v>
      </c>
      <c r="AA21" s="33" cm="1">
        <f t="array" ref="AA21">TREND($B21:$L21,$B$2:$L$2,AA$2)</f>
        <v>66670.320000000022</v>
      </c>
      <c r="AB21" s="33" cm="1">
        <f t="array" ref="AB21">TREND($B21:$L21,$B$2:$L$2,AB$2)</f>
        <v>66670.320000000022</v>
      </c>
      <c r="AC21" s="33" cm="1">
        <f t="array" ref="AC21">TREND($B21:$L21,$B$2:$L$2,AC$2)</f>
        <v>66670.320000000022</v>
      </c>
      <c r="AD21" s="33" cm="1">
        <f t="array" ref="AD21">TREND($B21:$L21,$B$2:$L$2,AD$2)</f>
        <v>66670.320000000022</v>
      </c>
      <c r="AE21" s="33" cm="1">
        <f t="array" ref="AE21">TREND($B21:$L21,$B$2:$L$2,AE$2)</f>
        <v>66670.320000000022</v>
      </c>
      <c r="AF21" s="33" cm="1">
        <f t="array" ref="AF21">TREND($B21:$L21,$B$2:$L$2,AF$2)</f>
        <v>66670.320000000022</v>
      </c>
    </row>
    <row r="22" spans="1:32">
      <c r="A22" s="17" t="s">
        <v>14</v>
      </c>
      <c r="B22" s="33">
        <f>KRW!B22</f>
        <v>43835.64</v>
      </c>
      <c r="C22" s="33">
        <f t="shared" ref="C22:K22" si="14">B22+($L22-$B22)/($L$2-$B$2)</f>
        <v>43835.64</v>
      </c>
      <c r="D22" s="33">
        <f t="shared" si="14"/>
        <v>43835.64</v>
      </c>
      <c r="E22" s="33">
        <f t="shared" si="14"/>
        <v>43835.64</v>
      </c>
      <c r="F22" s="33">
        <f t="shared" si="14"/>
        <v>43835.64</v>
      </c>
      <c r="G22" s="33">
        <f t="shared" si="14"/>
        <v>43835.64</v>
      </c>
      <c r="H22" s="33">
        <f t="shared" si="14"/>
        <v>43835.64</v>
      </c>
      <c r="I22" s="33">
        <f t="shared" si="14"/>
        <v>43835.64</v>
      </c>
      <c r="J22" s="33">
        <f t="shared" si="14"/>
        <v>43835.64</v>
      </c>
      <c r="K22" s="33">
        <f t="shared" si="14"/>
        <v>43835.64</v>
      </c>
      <c r="L22" s="33">
        <f>KRW!D22</f>
        <v>43835.64</v>
      </c>
      <c r="M22" s="33" cm="1">
        <f t="array" ref="M22">TREND($B22:$L22,$B$2:$L$2,M$2)</f>
        <v>43835.640000000007</v>
      </c>
      <c r="N22" s="33" cm="1">
        <f t="array" ref="N22">TREND($B22:$L22,$B$2:$L$2,N$2)</f>
        <v>43835.640000000007</v>
      </c>
      <c r="O22" s="33" cm="1">
        <f t="array" ref="O22">TREND($B22:$L22,$B$2:$L$2,O$2)</f>
        <v>43835.640000000007</v>
      </c>
      <c r="P22" s="33" cm="1">
        <f t="array" ref="P22">TREND($B22:$L22,$B$2:$L$2,P$2)</f>
        <v>43835.640000000007</v>
      </c>
      <c r="Q22" s="33" cm="1">
        <f t="array" ref="Q22">TREND($B22:$L22,$B$2:$L$2,Q$2)</f>
        <v>43835.640000000007</v>
      </c>
      <c r="R22" s="33" cm="1">
        <f t="array" ref="R22">TREND($B22:$L22,$B$2:$L$2,R$2)</f>
        <v>43835.640000000007</v>
      </c>
      <c r="S22" s="33" cm="1">
        <f t="array" ref="S22">TREND($B22:$L22,$B$2:$L$2,S$2)</f>
        <v>43835.640000000007</v>
      </c>
      <c r="T22" s="33" cm="1">
        <f t="array" ref="T22">TREND($B22:$L22,$B$2:$L$2,T$2)</f>
        <v>43835.640000000007</v>
      </c>
      <c r="U22" s="33" cm="1">
        <f t="array" ref="U22">TREND($B22:$L22,$B$2:$L$2,U$2)</f>
        <v>43835.640000000007</v>
      </c>
      <c r="V22" s="33" cm="1">
        <f t="array" ref="V22">TREND($B22:$L22,$B$2:$L$2,V$2)</f>
        <v>43835.640000000007</v>
      </c>
      <c r="W22" s="33" cm="1">
        <f t="array" ref="W22">TREND($B22:$L22,$B$2:$L$2,W$2)</f>
        <v>43835.640000000007</v>
      </c>
      <c r="X22" s="33" cm="1">
        <f t="array" ref="X22">TREND($B22:$L22,$B$2:$L$2,X$2)</f>
        <v>43835.640000000007</v>
      </c>
      <c r="Y22" s="33" cm="1">
        <f t="array" ref="Y22">TREND($B22:$L22,$B$2:$L$2,Y$2)</f>
        <v>43835.640000000007</v>
      </c>
      <c r="Z22" s="33" cm="1">
        <f t="array" ref="Z22">TREND($B22:$L22,$B$2:$L$2,Z$2)</f>
        <v>43835.640000000007</v>
      </c>
      <c r="AA22" s="33" cm="1">
        <f t="array" ref="AA22">TREND($B22:$L22,$B$2:$L$2,AA$2)</f>
        <v>43835.640000000007</v>
      </c>
      <c r="AB22" s="33" cm="1">
        <f t="array" ref="AB22">TREND($B22:$L22,$B$2:$L$2,AB$2)</f>
        <v>43835.640000000007</v>
      </c>
      <c r="AC22" s="33" cm="1">
        <f t="array" ref="AC22">TREND($B22:$L22,$B$2:$L$2,AC$2)</f>
        <v>43835.640000000007</v>
      </c>
      <c r="AD22" s="33" cm="1">
        <f t="array" ref="AD22">TREND($B22:$L22,$B$2:$L$2,AD$2)</f>
        <v>43835.640000000007</v>
      </c>
      <c r="AE22" s="33" cm="1">
        <f t="array" ref="AE22">TREND($B22:$L22,$B$2:$L$2,AE$2)</f>
        <v>43835.640000000007</v>
      </c>
      <c r="AF22" s="33" cm="1">
        <f t="array" ref="AF22">TREND($B22:$L22,$B$2:$L$2,AF$2)</f>
        <v>43835.640000000007</v>
      </c>
    </row>
    <row r="23" spans="1:32">
      <c r="A23" s="17" t="s">
        <v>7</v>
      </c>
      <c r="B23" s="33">
        <f>KRW!B23</f>
        <v>166937.76</v>
      </c>
      <c r="C23" s="33">
        <f t="shared" ref="C23:K23" si="15">B23+($L23-$B23)/($L$2-$B$2)</f>
        <v>166937.76</v>
      </c>
      <c r="D23" s="33">
        <f t="shared" si="15"/>
        <v>166937.76</v>
      </c>
      <c r="E23" s="33">
        <f t="shared" si="15"/>
        <v>166937.76</v>
      </c>
      <c r="F23" s="33">
        <f t="shared" si="15"/>
        <v>166937.76</v>
      </c>
      <c r="G23" s="33">
        <f t="shared" si="15"/>
        <v>166937.76</v>
      </c>
      <c r="H23" s="33">
        <f t="shared" si="15"/>
        <v>166937.76</v>
      </c>
      <c r="I23" s="33">
        <f t="shared" si="15"/>
        <v>166937.76</v>
      </c>
      <c r="J23" s="33">
        <f t="shared" si="15"/>
        <v>166937.76</v>
      </c>
      <c r="K23" s="33">
        <f t="shared" si="15"/>
        <v>166937.76</v>
      </c>
      <c r="L23" s="33">
        <f>KRW!D23</f>
        <v>166937.76</v>
      </c>
      <c r="M23" s="33" cm="1">
        <f t="array" ref="M23">TREND($B23:$L23,$B$2:$L$2,M$2)</f>
        <v>166937.76</v>
      </c>
      <c r="N23" s="33" cm="1">
        <f t="array" ref="N23">TREND($B23:$L23,$B$2:$L$2,N$2)</f>
        <v>166937.76</v>
      </c>
      <c r="O23" s="33" cm="1">
        <f t="array" ref="O23">TREND($B23:$L23,$B$2:$L$2,O$2)</f>
        <v>166937.76</v>
      </c>
      <c r="P23" s="33" cm="1">
        <f t="array" ref="P23">TREND($B23:$L23,$B$2:$L$2,P$2)</f>
        <v>166937.76</v>
      </c>
      <c r="Q23" s="33" cm="1">
        <f t="array" ref="Q23">TREND($B23:$L23,$B$2:$L$2,Q$2)</f>
        <v>166937.76</v>
      </c>
      <c r="R23" s="33" cm="1">
        <f t="array" ref="R23">TREND($B23:$L23,$B$2:$L$2,R$2)</f>
        <v>166937.76</v>
      </c>
      <c r="S23" s="33" cm="1">
        <f t="array" ref="S23">TREND($B23:$L23,$B$2:$L$2,S$2)</f>
        <v>166937.76</v>
      </c>
      <c r="T23" s="33" cm="1">
        <f t="array" ref="T23">TREND($B23:$L23,$B$2:$L$2,T$2)</f>
        <v>166937.76</v>
      </c>
      <c r="U23" s="33" cm="1">
        <f t="array" ref="U23">TREND($B23:$L23,$B$2:$L$2,U$2)</f>
        <v>166937.76</v>
      </c>
      <c r="V23" s="33" cm="1">
        <f t="array" ref="V23">TREND($B23:$L23,$B$2:$L$2,V$2)</f>
        <v>166937.76</v>
      </c>
      <c r="W23" s="33" cm="1">
        <f t="array" ref="W23">TREND($B23:$L23,$B$2:$L$2,W$2)</f>
        <v>166937.76</v>
      </c>
      <c r="X23" s="33" cm="1">
        <f t="array" ref="X23">TREND($B23:$L23,$B$2:$L$2,X$2)</f>
        <v>166937.76</v>
      </c>
      <c r="Y23" s="33" cm="1">
        <f t="array" ref="Y23">TREND($B23:$L23,$B$2:$L$2,Y$2)</f>
        <v>166937.76</v>
      </c>
      <c r="Z23" s="33" cm="1">
        <f t="array" ref="Z23">TREND($B23:$L23,$B$2:$L$2,Z$2)</f>
        <v>166937.76</v>
      </c>
      <c r="AA23" s="33" cm="1">
        <f t="array" ref="AA23">TREND($B23:$L23,$B$2:$L$2,AA$2)</f>
        <v>166937.76</v>
      </c>
      <c r="AB23" s="33" cm="1">
        <f t="array" ref="AB23">TREND($B23:$L23,$B$2:$L$2,AB$2)</f>
        <v>166937.76</v>
      </c>
      <c r="AC23" s="33" cm="1">
        <f t="array" ref="AC23">TREND($B23:$L23,$B$2:$L$2,AC$2)</f>
        <v>166937.76</v>
      </c>
      <c r="AD23" s="33" cm="1">
        <f t="array" ref="AD23">TREND($B23:$L23,$B$2:$L$2,AD$2)</f>
        <v>166937.76</v>
      </c>
      <c r="AE23" s="33" cm="1">
        <f t="array" ref="AE23">TREND($B23:$L23,$B$2:$L$2,AE$2)</f>
        <v>166937.76</v>
      </c>
      <c r="AF23" s="33" cm="1">
        <f t="array" ref="AF23">TREND($B23:$L23,$B$2:$L$2,AF$2)</f>
        <v>166937.76</v>
      </c>
    </row>
    <row r="24" spans="1:32">
      <c r="A24" s="17" t="s">
        <v>8</v>
      </c>
      <c r="B24" s="33">
        <f>KRW!B24</f>
        <v>24217.5</v>
      </c>
      <c r="C24" s="33">
        <f t="shared" ref="C24:K24" si="16">B24+($L24-$B24)/($L$2-$B$2)</f>
        <v>24217.5</v>
      </c>
      <c r="D24" s="33">
        <f t="shared" si="16"/>
        <v>24217.5</v>
      </c>
      <c r="E24" s="33">
        <f t="shared" si="16"/>
        <v>24217.5</v>
      </c>
      <c r="F24" s="33">
        <f t="shared" si="16"/>
        <v>24217.5</v>
      </c>
      <c r="G24" s="33">
        <f t="shared" si="16"/>
        <v>24217.5</v>
      </c>
      <c r="H24" s="33">
        <f t="shared" si="16"/>
        <v>24217.5</v>
      </c>
      <c r="I24" s="33">
        <f t="shared" si="16"/>
        <v>24217.5</v>
      </c>
      <c r="J24" s="33">
        <f t="shared" si="16"/>
        <v>24217.5</v>
      </c>
      <c r="K24" s="33">
        <f t="shared" si="16"/>
        <v>24217.5</v>
      </c>
      <c r="L24" s="33">
        <f>KRW!D24</f>
        <v>24217.5</v>
      </c>
      <c r="M24" s="33" cm="1">
        <f t="array" ref="M24">TREND($B24:$L24,$B$2:$L$2,M$2)</f>
        <v>24217.5</v>
      </c>
      <c r="N24" s="33" cm="1">
        <f t="array" ref="N24">TREND($B24:$L24,$B$2:$L$2,N$2)</f>
        <v>24217.5</v>
      </c>
      <c r="O24" s="33" cm="1">
        <f t="array" ref="O24">TREND($B24:$L24,$B$2:$L$2,O$2)</f>
        <v>24217.5</v>
      </c>
      <c r="P24" s="33" cm="1">
        <f t="array" ref="P24">TREND($B24:$L24,$B$2:$L$2,P$2)</f>
        <v>24217.5</v>
      </c>
      <c r="Q24" s="33" cm="1">
        <f t="array" ref="Q24">TREND($B24:$L24,$B$2:$L$2,Q$2)</f>
        <v>24217.5</v>
      </c>
      <c r="R24" s="33" cm="1">
        <f t="array" ref="R24">TREND($B24:$L24,$B$2:$L$2,R$2)</f>
        <v>24217.5</v>
      </c>
      <c r="S24" s="33" cm="1">
        <f t="array" ref="S24">TREND($B24:$L24,$B$2:$L$2,S$2)</f>
        <v>24217.5</v>
      </c>
      <c r="T24" s="33" cm="1">
        <f t="array" ref="T24">TREND($B24:$L24,$B$2:$L$2,T$2)</f>
        <v>24217.5</v>
      </c>
      <c r="U24" s="33" cm="1">
        <f t="array" ref="U24">TREND($B24:$L24,$B$2:$L$2,U$2)</f>
        <v>24217.5</v>
      </c>
      <c r="V24" s="33" cm="1">
        <f t="array" ref="V24">TREND($B24:$L24,$B$2:$L$2,V$2)</f>
        <v>24217.5</v>
      </c>
      <c r="W24" s="33" cm="1">
        <f t="array" ref="W24">TREND($B24:$L24,$B$2:$L$2,W$2)</f>
        <v>24217.5</v>
      </c>
      <c r="X24" s="33" cm="1">
        <f t="array" ref="X24">TREND($B24:$L24,$B$2:$L$2,X$2)</f>
        <v>24217.5</v>
      </c>
      <c r="Y24" s="33" cm="1">
        <f t="array" ref="Y24">TREND($B24:$L24,$B$2:$L$2,Y$2)</f>
        <v>24217.5</v>
      </c>
      <c r="Z24" s="33" cm="1">
        <f t="array" ref="Z24">TREND($B24:$L24,$B$2:$L$2,Z$2)</f>
        <v>24217.5</v>
      </c>
      <c r="AA24" s="33" cm="1">
        <f t="array" ref="AA24">TREND($B24:$L24,$B$2:$L$2,AA$2)</f>
        <v>24217.5</v>
      </c>
      <c r="AB24" s="33" cm="1">
        <f t="array" ref="AB24">TREND($B24:$L24,$B$2:$L$2,AB$2)</f>
        <v>24217.5</v>
      </c>
      <c r="AC24" s="33" cm="1">
        <f t="array" ref="AC24">TREND($B24:$L24,$B$2:$L$2,AC$2)</f>
        <v>24217.5</v>
      </c>
      <c r="AD24" s="33" cm="1">
        <f t="array" ref="AD24">TREND($B24:$L24,$B$2:$L$2,AD$2)</f>
        <v>24217.5</v>
      </c>
      <c r="AE24" s="33" cm="1">
        <f t="array" ref="AE24">TREND($B24:$L24,$B$2:$L$2,AE$2)</f>
        <v>24217.5</v>
      </c>
      <c r="AF24" s="33" cm="1">
        <f t="array" ref="AF24">TREND($B24:$L24,$B$2:$L$2,AF$2)</f>
        <v>24217.5</v>
      </c>
    </row>
    <row r="25" spans="1:32">
      <c r="A25" s="17" t="s">
        <v>21</v>
      </c>
      <c r="B25" s="33">
        <f>KRW!B25</f>
        <v>63060</v>
      </c>
      <c r="C25" s="33">
        <f t="shared" ref="C25:F26" si="17">B25+($G25-$B25)/($G$2-$B$2)</f>
        <v>62047.5</v>
      </c>
      <c r="D25" s="33">
        <f t="shared" si="17"/>
        <v>61035</v>
      </c>
      <c r="E25" s="33">
        <f t="shared" si="17"/>
        <v>60022.5</v>
      </c>
      <c r="F25" s="33">
        <f t="shared" si="17"/>
        <v>59010</v>
      </c>
      <c r="G25" s="33">
        <f>KRW!C25</f>
        <v>57997.5</v>
      </c>
      <c r="H25" s="33">
        <f>G25+($L25-$G25)/($L$2-$G$2)</f>
        <v>57410</v>
      </c>
      <c r="I25" s="33">
        <f t="shared" ref="I25:K25" si="18">H25+($L25-$G25)/($L$2-$G$2)</f>
        <v>56822.5</v>
      </c>
      <c r="J25" s="33">
        <f t="shared" si="18"/>
        <v>56235</v>
      </c>
      <c r="K25" s="33">
        <f t="shared" si="18"/>
        <v>55647.5</v>
      </c>
      <c r="L25" s="33">
        <f>KRW!D25</f>
        <v>55060</v>
      </c>
      <c r="M25" s="33" cm="1">
        <f t="array" ref="M25">TREND($B25:$L25,$B$2:$L$2,M$2)</f>
        <v>53777.045454545412</v>
      </c>
      <c r="N25" s="33" cm="1">
        <f t="array" ref="N25">TREND($B25:$L25,$B$2:$L$2,N$2)</f>
        <v>52977.045454545412</v>
      </c>
      <c r="O25" s="33" cm="1">
        <f t="array" ref="O25">TREND($B25:$L25,$B$2:$L$2,O$2)</f>
        <v>52177.045454545412</v>
      </c>
      <c r="P25" s="33" cm="1">
        <f t="array" ref="P25">TREND($B25:$L25,$B$2:$L$2,P$2)</f>
        <v>51377.045454545412</v>
      </c>
      <c r="Q25" s="33" cm="1">
        <f t="array" ref="Q25">TREND($B25:$L25,$B$2:$L$2,Q$2)</f>
        <v>50577.045454545412</v>
      </c>
      <c r="R25" s="33" cm="1">
        <f t="array" ref="R25">TREND($B25:$L25,$B$2:$L$2,R$2)</f>
        <v>49777.045454545412</v>
      </c>
      <c r="S25" s="33" cm="1">
        <f t="array" ref="S25">TREND($B25:$L25,$B$2:$L$2,S$2)</f>
        <v>48977.045454545412</v>
      </c>
      <c r="T25" s="33" cm="1">
        <f t="array" ref="T25">TREND($B25:$L25,$B$2:$L$2,T$2)</f>
        <v>48177.045454545412</v>
      </c>
      <c r="U25" s="33" cm="1">
        <f t="array" ref="U25">TREND($B25:$L25,$B$2:$L$2,U$2)</f>
        <v>47377.045454545412</v>
      </c>
      <c r="V25" s="33" cm="1">
        <f t="array" ref="V25">TREND($B25:$L25,$B$2:$L$2,V$2)</f>
        <v>46577.045454545412</v>
      </c>
      <c r="W25" s="33" cm="1">
        <f t="array" ref="W25">TREND($B25:$L25,$B$2:$L$2,W$2)</f>
        <v>45777.045454545412</v>
      </c>
      <c r="X25" s="33" cm="1">
        <f t="array" ref="X25">TREND($B25:$L25,$B$2:$L$2,X$2)</f>
        <v>44977.045454545412</v>
      </c>
      <c r="Y25" s="33" cm="1">
        <f t="array" ref="Y25">TREND($B25:$L25,$B$2:$L$2,Y$2)</f>
        <v>44177.045454545412</v>
      </c>
      <c r="Z25" s="33" cm="1">
        <f t="array" ref="Z25">TREND($B25:$L25,$B$2:$L$2,Z$2)</f>
        <v>43377.045454545412</v>
      </c>
      <c r="AA25" s="33" cm="1">
        <f t="array" ref="AA25">TREND($B25:$L25,$B$2:$L$2,AA$2)</f>
        <v>42577.045454545412</v>
      </c>
      <c r="AB25" s="33" cm="1">
        <f t="array" ref="AB25">TREND($B25:$L25,$B$2:$L$2,AB$2)</f>
        <v>41777.045454545412</v>
      </c>
      <c r="AC25" s="33" cm="1">
        <f t="array" ref="AC25">TREND($B25:$L25,$B$2:$L$2,AC$2)</f>
        <v>40977.045454545412</v>
      </c>
      <c r="AD25" s="33" cm="1">
        <f t="array" ref="AD25">TREND($B25:$L25,$B$2:$L$2,AD$2)</f>
        <v>40177.045454545412</v>
      </c>
      <c r="AE25" s="33" cm="1">
        <f t="array" ref="AE25">TREND($B25:$L25,$B$2:$L$2,AE$2)</f>
        <v>39377.045454545412</v>
      </c>
      <c r="AF25" s="33" cm="1">
        <f t="array" ref="AF25">TREND($B25:$L25,$B$2:$L$2,AF$2)</f>
        <v>38577.045454545412</v>
      </c>
    </row>
    <row r="26" spans="1:32">
      <c r="A26" s="17" t="s">
        <v>9</v>
      </c>
      <c r="B26" s="33">
        <f>KRW!B26</f>
        <v>57939</v>
      </c>
      <c r="C26" s="33">
        <f t="shared" si="17"/>
        <v>57181.2</v>
      </c>
      <c r="D26" s="33">
        <f t="shared" si="17"/>
        <v>56423.399999999994</v>
      </c>
      <c r="E26" s="33">
        <f t="shared" si="17"/>
        <v>55665.599999999991</v>
      </c>
      <c r="F26" s="33">
        <f t="shared" si="17"/>
        <v>54907.799999999988</v>
      </c>
      <c r="G26" s="33">
        <f>KRW!C26</f>
        <v>54150</v>
      </c>
      <c r="H26" s="33">
        <f>G26+($L26-$G26)/($L$2-$G$2)</f>
        <v>53693.7</v>
      </c>
      <c r="I26" s="33">
        <f t="shared" ref="I26:K26" si="19">H26+($L26-$G26)/($L$2-$G$2)</f>
        <v>53237.399999999994</v>
      </c>
      <c r="J26" s="33">
        <f t="shared" si="19"/>
        <v>52781.099999999991</v>
      </c>
      <c r="K26" s="33">
        <f t="shared" si="19"/>
        <v>52324.799999999988</v>
      </c>
      <c r="L26" s="33">
        <f>KRW!D26</f>
        <v>51868.5</v>
      </c>
      <c r="M26" s="33" cm="1">
        <f t="array" ref="M26">TREND($B26:$L26,$B$2:$L$2,M$2)</f>
        <v>50918.836363636656</v>
      </c>
      <c r="N26" s="33" cm="1">
        <f t="array" ref="N26">TREND($B26:$L26,$B$2:$L$2,N$2)</f>
        <v>50311.786363636609</v>
      </c>
      <c r="O26" s="33" cm="1">
        <f t="array" ref="O26">TREND($B26:$L26,$B$2:$L$2,O$2)</f>
        <v>49704.736363636563</v>
      </c>
      <c r="P26" s="33" cm="1">
        <f t="array" ref="P26">TREND($B26:$L26,$B$2:$L$2,P$2)</f>
        <v>49097.686363636516</v>
      </c>
      <c r="Q26" s="33" cm="1">
        <f t="array" ref="Q26">TREND($B26:$L26,$B$2:$L$2,Q$2)</f>
        <v>48490.636363636469</v>
      </c>
      <c r="R26" s="33" cm="1">
        <f t="array" ref="R26">TREND($B26:$L26,$B$2:$L$2,R$2)</f>
        <v>47883.586363636656</v>
      </c>
      <c r="S26" s="33" cm="1">
        <f t="array" ref="S26">TREND($B26:$L26,$B$2:$L$2,S$2)</f>
        <v>47276.536363636609</v>
      </c>
      <c r="T26" s="33" cm="1">
        <f t="array" ref="T26">TREND($B26:$L26,$B$2:$L$2,T$2)</f>
        <v>46669.486363636563</v>
      </c>
      <c r="U26" s="33" cm="1">
        <f t="array" ref="U26">TREND($B26:$L26,$B$2:$L$2,U$2)</f>
        <v>46062.436363636516</v>
      </c>
      <c r="V26" s="33" cm="1">
        <f t="array" ref="V26">TREND($B26:$L26,$B$2:$L$2,V$2)</f>
        <v>45455.386363636469</v>
      </c>
      <c r="W26" s="33" cm="1">
        <f t="array" ref="W26">TREND($B26:$L26,$B$2:$L$2,W$2)</f>
        <v>44848.336363636656</v>
      </c>
      <c r="X26" s="33" cm="1">
        <f t="array" ref="X26">TREND($B26:$L26,$B$2:$L$2,X$2)</f>
        <v>44241.286363636609</v>
      </c>
      <c r="Y26" s="33" cm="1">
        <f t="array" ref="Y26">TREND($B26:$L26,$B$2:$L$2,Y$2)</f>
        <v>43634.236363636563</v>
      </c>
      <c r="Z26" s="33" cm="1">
        <f t="array" ref="Z26">TREND($B26:$L26,$B$2:$L$2,Z$2)</f>
        <v>43027.186363636516</v>
      </c>
      <c r="AA26" s="33" cm="1">
        <f t="array" ref="AA26">TREND($B26:$L26,$B$2:$L$2,AA$2)</f>
        <v>42420.136363636469</v>
      </c>
      <c r="AB26" s="33" cm="1">
        <f t="array" ref="AB26">TREND($B26:$L26,$B$2:$L$2,AB$2)</f>
        <v>41813.086363636656</v>
      </c>
      <c r="AC26" s="33" cm="1">
        <f t="array" ref="AC26">TREND($B26:$L26,$B$2:$L$2,AC$2)</f>
        <v>41206.036363636609</v>
      </c>
      <c r="AD26" s="33" cm="1">
        <f t="array" ref="AD26">TREND($B26:$L26,$B$2:$L$2,AD$2)</f>
        <v>40598.986363636563</v>
      </c>
      <c r="AE26" s="33" cm="1">
        <f t="array" ref="AE26">TREND($B26:$L26,$B$2:$L$2,AE$2)</f>
        <v>39991.936363636516</v>
      </c>
      <c r="AF26" s="33" cm="1">
        <f t="array" ref="AF26">TREND($B26:$L26,$B$2:$L$2,AF$2)</f>
        <v>39384.886363636469</v>
      </c>
    </row>
    <row r="27" spans="1:32">
      <c r="A27" s="17" t="s">
        <v>10</v>
      </c>
      <c r="B27" s="33">
        <f>KRW!B27</f>
        <v>0</v>
      </c>
      <c r="C27" s="33">
        <f t="shared" ref="C27:K27" si="20">B27+($L27-$B27)/($L$2-$B$2)</f>
        <v>0</v>
      </c>
      <c r="D27" s="33">
        <f t="shared" si="20"/>
        <v>0</v>
      </c>
      <c r="E27" s="33">
        <f t="shared" si="20"/>
        <v>0</v>
      </c>
      <c r="F27" s="33">
        <f t="shared" si="20"/>
        <v>0</v>
      </c>
      <c r="G27" s="33">
        <f t="shared" si="20"/>
        <v>0</v>
      </c>
      <c r="H27" s="33">
        <f t="shared" si="20"/>
        <v>0</v>
      </c>
      <c r="I27" s="33">
        <f t="shared" si="20"/>
        <v>0</v>
      </c>
      <c r="J27" s="33">
        <f t="shared" si="20"/>
        <v>0</v>
      </c>
      <c r="K27" s="33">
        <f t="shared" si="20"/>
        <v>0</v>
      </c>
      <c r="L27" s="33">
        <f>KRW!D27</f>
        <v>0</v>
      </c>
      <c r="M27" s="33" cm="1">
        <f t="array" ref="M27">TREND($B27:$L27,$B$2:$L$2,M$2)</f>
        <v>0</v>
      </c>
      <c r="N27" s="33" cm="1">
        <f t="array" ref="N27">TREND($B27:$L27,$B$2:$L$2,N$2)</f>
        <v>0</v>
      </c>
      <c r="O27" s="33" cm="1">
        <f t="array" ref="O27">TREND($B27:$L27,$B$2:$L$2,O$2)</f>
        <v>0</v>
      </c>
      <c r="P27" s="33" cm="1">
        <f t="array" ref="P27">TREND($B27:$L27,$B$2:$L$2,P$2)</f>
        <v>0</v>
      </c>
      <c r="Q27" s="33" cm="1">
        <f t="array" ref="Q27">TREND($B27:$L27,$B$2:$L$2,Q$2)</f>
        <v>0</v>
      </c>
      <c r="R27" s="33" cm="1">
        <f t="array" ref="R27">TREND($B27:$L27,$B$2:$L$2,R$2)</f>
        <v>0</v>
      </c>
      <c r="S27" s="33" cm="1">
        <f t="array" ref="S27">TREND($B27:$L27,$B$2:$L$2,S$2)</f>
        <v>0</v>
      </c>
      <c r="T27" s="33" cm="1">
        <f t="array" ref="T27">TREND($B27:$L27,$B$2:$L$2,T$2)</f>
        <v>0</v>
      </c>
      <c r="U27" s="33" cm="1">
        <f t="array" ref="U27">TREND($B27:$L27,$B$2:$L$2,U$2)</f>
        <v>0</v>
      </c>
      <c r="V27" s="33" cm="1">
        <f t="array" ref="V27">TREND($B27:$L27,$B$2:$L$2,V$2)</f>
        <v>0</v>
      </c>
      <c r="W27" s="33" cm="1">
        <f t="array" ref="W27">TREND($B27:$L27,$B$2:$L$2,W$2)</f>
        <v>0</v>
      </c>
      <c r="X27" s="33" cm="1">
        <f t="array" ref="X27">TREND($B27:$L27,$B$2:$L$2,X$2)</f>
        <v>0</v>
      </c>
      <c r="Y27" s="33" cm="1">
        <f t="array" ref="Y27">TREND($B27:$L27,$B$2:$L$2,Y$2)</f>
        <v>0</v>
      </c>
      <c r="Z27" s="33" cm="1">
        <f t="array" ref="Z27">TREND($B27:$L27,$B$2:$L$2,Z$2)</f>
        <v>0</v>
      </c>
      <c r="AA27" s="33" cm="1">
        <f t="array" ref="AA27">TREND($B27:$L27,$B$2:$L$2,AA$2)</f>
        <v>0</v>
      </c>
      <c r="AB27" s="33" cm="1">
        <f t="array" ref="AB27">TREND($B27:$L27,$B$2:$L$2,AB$2)</f>
        <v>0</v>
      </c>
      <c r="AC27" s="33" cm="1">
        <f t="array" ref="AC27">TREND($B27:$L27,$B$2:$L$2,AC$2)</f>
        <v>0</v>
      </c>
      <c r="AD27" s="33" cm="1">
        <f t="array" ref="AD27">TREND($B27:$L27,$B$2:$L$2,AD$2)</f>
        <v>0</v>
      </c>
      <c r="AE27" s="33" cm="1">
        <f t="array" ref="AE27">TREND($B27:$L27,$B$2:$L$2,AE$2)</f>
        <v>0</v>
      </c>
      <c r="AF27" s="33" cm="1">
        <f t="array" ref="AF27">TREND($B27:$L27,$B$2:$L$2,AF$2)</f>
        <v>0</v>
      </c>
    </row>
    <row r="28" spans="1:32">
      <c r="A28" s="17" t="s">
        <v>11</v>
      </c>
      <c r="B28" s="33">
        <f>KRW!B28</f>
        <v>95583.337500000009</v>
      </c>
      <c r="C28" s="33">
        <f t="shared" ref="C28:K28" si="21">B28+($L28-$B28)/($L$2-$B$2)</f>
        <v>95583.337500000009</v>
      </c>
      <c r="D28" s="33">
        <f t="shared" si="21"/>
        <v>95583.337500000009</v>
      </c>
      <c r="E28" s="33">
        <f t="shared" si="21"/>
        <v>95583.337500000009</v>
      </c>
      <c r="F28" s="33">
        <f t="shared" si="21"/>
        <v>95583.337500000009</v>
      </c>
      <c r="G28" s="33">
        <f t="shared" si="21"/>
        <v>95583.337500000009</v>
      </c>
      <c r="H28" s="33">
        <f t="shared" si="21"/>
        <v>95583.337500000009</v>
      </c>
      <c r="I28" s="33">
        <f t="shared" si="21"/>
        <v>95583.337500000009</v>
      </c>
      <c r="J28" s="33">
        <f t="shared" si="21"/>
        <v>95583.337500000009</v>
      </c>
      <c r="K28" s="33">
        <f t="shared" si="21"/>
        <v>95583.337500000009</v>
      </c>
      <c r="L28" s="33">
        <f>KRW!D28</f>
        <v>95583.337500000009</v>
      </c>
      <c r="M28" s="33" cm="1">
        <f t="array" ref="M28">TREND($B28:$L28,$B$2:$L$2,M$2)</f>
        <v>95583.337500000009</v>
      </c>
      <c r="N28" s="33" cm="1">
        <f t="array" ref="N28">TREND($B28:$L28,$B$2:$L$2,N$2)</f>
        <v>95583.337500000009</v>
      </c>
      <c r="O28" s="33" cm="1">
        <f t="array" ref="O28">TREND($B28:$L28,$B$2:$L$2,O$2)</f>
        <v>95583.337500000009</v>
      </c>
      <c r="P28" s="33" cm="1">
        <f t="array" ref="P28">TREND($B28:$L28,$B$2:$L$2,P$2)</f>
        <v>95583.337500000009</v>
      </c>
      <c r="Q28" s="33" cm="1">
        <f t="array" ref="Q28">TREND($B28:$L28,$B$2:$L$2,Q$2)</f>
        <v>95583.337500000009</v>
      </c>
      <c r="R28" s="33" cm="1">
        <f t="array" ref="R28">TREND($B28:$L28,$B$2:$L$2,R$2)</f>
        <v>95583.337500000009</v>
      </c>
      <c r="S28" s="33" cm="1">
        <f t="array" ref="S28">TREND($B28:$L28,$B$2:$L$2,S$2)</f>
        <v>95583.337500000009</v>
      </c>
      <c r="T28" s="33" cm="1">
        <f t="array" ref="T28">TREND($B28:$L28,$B$2:$L$2,T$2)</f>
        <v>95583.337500000009</v>
      </c>
      <c r="U28" s="33" cm="1">
        <f t="array" ref="U28">TREND($B28:$L28,$B$2:$L$2,U$2)</f>
        <v>95583.337500000009</v>
      </c>
      <c r="V28" s="33" cm="1">
        <f t="array" ref="V28">TREND($B28:$L28,$B$2:$L$2,V$2)</f>
        <v>95583.337500000009</v>
      </c>
      <c r="W28" s="33" cm="1">
        <f t="array" ref="W28">TREND($B28:$L28,$B$2:$L$2,W$2)</f>
        <v>95583.337500000009</v>
      </c>
      <c r="X28" s="33" cm="1">
        <f t="array" ref="X28">TREND($B28:$L28,$B$2:$L$2,X$2)</f>
        <v>95583.337500000009</v>
      </c>
      <c r="Y28" s="33" cm="1">
        <f t="array" ref="Y28">TREND($B28:$L28,$B$2:$L$2,Y$2)</f>
        <v>95583.337500000009</v>
      </c>
      <c r="Z28" s="33" cm="1">
        <f t="array" ref="Z28">TREND($B28:$L28,$B$2:$L$2,Z$2)</f>
        <v>95583.337500000009</v>
      </c>
      <c r="AA28" s="33" cm="1">
        <f t="array" ref="AA28">TREND($B28:$L28,$B$2:$L$2,AA$2)</f>
        <v>95583.337500000009</v>
      </c>
      <c r="AB28" s="33" cm="1">
        <f t="array" ref="AB28">TREND($B28:$L28,$B$2:$L$2,AB$2)</f>
        <v>95583.337500000009</v>
      </c>
      <c r="AC28" s="33" cm="1">
        <f t="array" ref="AC28">TREND($B28:$L28,$B$2:$L$2,AC$2)</f>
        <v>95583.337500000009</v>
      </c>
      <c r="AD28" s="33" cm="1">
        <f t="array" ref="AD28">TREND($B28:$L28,$B$2:$L$2,AD$2)</f>
        <v>95583.337500000009</v>
      </c>
      <c r="AE28" s="33" cm="1">
        <f t="array" ref="AE28">TREND($B28:$L28,$B$2:$L$2,AE$2)</f>
        <v>95583.337500000009</v>
      </c>
      <c r="AF28" s="33" cm="1">
        <f t="array" ref="AF28">TREND($B28:$L28,$B$2:$L$2,AF$2)</f>
        <v>95583.337500000009</v>
      </c>
    </row>
    <row r="29" spans="1:32">
      <c r="A29" s="17" t="s">
        <v>15</v>
      </c>
      <c r="B29" s="33">
        <f>KRW!B29</f>
        <v>242115.48000000004</v>
      </c>
      <c r="C29" s="33">
        <f t="shared" ref="C29:K29" si="22">B29+($L29-$B29)/($L$2-$B$2)</f>
        <v>242115.48000000004</v>
      </c>
      <c r="D29" s="33">
        <f t="shared" si="22"/>
        <v>242115.48000000004</v>
      </c>
      <c r="E29" s="33">
        <f t="shared" si="22"/>
        <v>242115.48000000004</v>
      </c>
      <c r="F29" s="33">
        <f t="shared" si="22"/>
        <v>242115.48000000004</v>
      </c>
      <c r="G29" s="33">
        <f t="shared" si="22"/>
        <v>242115.48000000004</v>
      </c>
      <c r="H29" s="33">
        <f t="shared" si="22"/>
        <v>242115.48000000004</v>
      </c>
      <c r="I29" s="33">
        <f t="shared" si="22"/>
        <v>242115.48000000004</v>
      </c>
      <c r="J29" s="33">
        <f t="shared" si="22"/>
        <v>242115.48000000004</v>
      </c>
      <c r="K29" s="33">
        <f t="shared" si="22"/>
        <v>242115.48000000004</v>
      </c>
      <c r="L29" s="33">
        <f>KRW!D29</f>
        <v>242115.48000000004</v>
      </c>
      <c r="M29" s="33" cm="1">
        <f t="array" ref="M29">TREND($B29:$L29,$B$2:$L$2,M$2)</f>
        <v>242115.48</v>
      </c>
      <c r="N29" s="33" cm="1">
        <f t="array" ref="N29">TREND($B29:$L29,$B$2:$L$2,N$2)</f>
        <v>242115.48</v>
      </c>
      <c r="O29" s="33" cm="1">
        <f t="array" ref="O29">TREND($B29:$L29,$B$2:$L$2,O$2)</f>
        <v>242115.48</v>
      </c>
      <c r="P29" s="33" cm="1">
        <f t="array" ref="P29">TREND($B29:$L29,$B$2:$L$2,P$2)</f>
        <v>242115.48</v>
      </c>
      <c r="Q29" s="33" cm="1">
        <f t="array" ref="Q29">TREND($B29:$L29,$B$2:$L$2,Q$2)</f>
        <v>242115.48</v>
      </c>
      <c r="R29" s="33" cm="1">
        <f t="array" ref="R29">TREND($B29:$L29,$B$2:$L$2,R$2)</f>
        <v>242115.48</v>
      </c>
      <c r="S29" s="33" cm="1">
        <f t="array" ref="S29">TREND($B29:$L29,$B$2:$L$2,S$2)</f>
        <v>242115.48</v>
      </c>
      <c r="T29" s="33" cm="1">
        <f t="array" ref="T29">TREND($B29:$L29,$B$2:$L$2,T$2)</f>
        <v>242115.48</v>
      </c>
      <c r="U29" s="33" cm="1">
        <f t="array" ref="U29">TREND($B29:$L29,$B$2:$L$2,U$2)</f>
        <v>242115.48</v>
      </c>
      <c r="V29" s="33" cm="1">
        <f t="array" ref="V29">TREND($B29:$L29,$B$2:$L$2,V$2)</f>
        <v>242115.48</v>
      </c>
      <c r="W29" s="33" cm="1">
        <f t="array" ref="W29">TREND($B29:$L29,$B$2:$L$2,W$2)</f>
        <v>242115.48</v>
      </c>
      <c r="X29" s="33" cm="1">
        <f t="array" ref="X29">TREND($B29:$L29,$B$2:$L$2,X$2)</f>
        <v>242115.48</v>
      </c>
      <c r="Y29" s="33" cm="1">
        <f t="array" ref="Y29">TREND($B29:$L29,$B$2:$L$2,Y$2)</f>
        <v>242115.48</v>
      </c>
      <c r="Z29" s="33" cm="1">
        <f t="array" ref="Z29">TREND($B29:$L29,$B$2:$L$2,Z$2)</f>
        <v>242115.48</v>
      </c>
      <c r="AA29" s="33" cm="1">
        <f t="array" ref="AA29">TREND($B29:$L29,$B$2:$L$2,AA$2)</f>
        <v>242115.48</v>
      </c>
      <c r="AB29" s="33" cm="1">
        <f t="array" ref="AB29">TREND($B29:$L29,$B$2:$L$2,AB$2)</f>
        <v>242115.48</v>
      </c>
      <c r="AC29" s="33" cm="1">
        <f t="array" ref="AC29">TREND($B29:$L29,$B$2:$L$2,AC$2)</f>
        <v>242115.48</v>
      </c>
      <c r="AD29" s="33" cm="1">
        <f t="array" ref="AD29">TREND($B29:$L29,$B$2:$L$2,AD$2)</f>
        <v>242115.48</v>
      </c>
      <c r="AE29" s="33" cm="1">
        <f t="array" ref="AE29">TREND($B29:$L29,$B$2:$L$2,AE$2)</f>
        <v>242115.48</v>
      </c>
      <c r="AF29" s="33" cm="1">
        <f t="array" ref="AF29">TREND($B29:$L29,$B$2:$L$2,AF$2)</f>
        <v>242115.48</v>
      </c>
    </row>
    <row r="30" spans="1:32">
      <c r="A30" s="17" t="s">
        <v>16</v>
      </c>
      <c r="B30" s="33">
        <f>KRW!B30</f>
        <v>47390.850000000006</v>
      </c>
      <c r="C30" s="33">
        <f t="shared" ref="C30:K30" si="23">B30+($L30-$B30)/($L$2-$B$2)</f>
        <v>47390.850000000006</v>
      </c>
      <c r="D30" s="33">
        <f t="shared" si="23"/>
        <v>47390.850000000006</v>
      </c>
      <c r="E30" s="33">
        <f t="shared" si="23"/>
        <v>47390.850000000006</v>
      </c>
      <c r="F30" s="33">
        <f t="shared" si="23"/>
        <v>47390.850000000006</v>
      </c>
      <c r="G30" s="33">
        <f t="shared" si="23"/>
        <v>47390.850000000006</v>
      </c>
      <c r="H30" s="33">
        <f t="shared" si="23"/>
        <v>47390.850000000006</v>
      </c>
      <c r="I30" s="33">
        <f t="shared" si="23"/>
        <v>47390.850000000006</v>
      </c>
      <c r="J30" s="33">
        <f t="shared" si="23"/>
        <v>47390.850000000006</v>
      </c>
      <c r="K30" s="33">
        <f t="shared" si="23"/>
        <v>47390.850000000006</v>
      </c>
      <c r="L30" s="33">
        <f>KRW!D30</f>
        <v>47390.850000000006</v>
      </c>
      <c r="M30" s="33" cm="1">
        <f t="array" ref="M30">TREND($B30:$L30,$B$2:$L$2,M$2)</f>
        <v>47390.85</v>
      </c>
      <c r="N30" s="33" cm="1">
        <f t="array" ref="N30">TREND($B30:$L30,$B$2:$L$2,N$2)</f>
        <v>47390.85</v>
      </c>
      <c r="O30" s="33" cm="1">
        <f t="array" ref="O30">TREND($B30:$L30,$B$2:$L$2,O$2)</f>
        <v>47390.85</v>
      </c>
      <c r="P30" s="33" cm="1">
        <f t="array" ref="P30">TREND($B30:$L30,$B$2:$L$2,P$2)</f>
        <v>47390.85</v>
      </c>
      <c r="Q30" s="33" cm="1">
        <f t="array" ref="Q30">TREND($B30:$L30,$B$2:$L$2,Q$2)</f>
        <v>47390.85</v>
      </c>
      <c r="R30" s="33" cm="1">
        <f t="array" ref="R30">TREND($B30:$L30,$B$2:$L$2,R$2)</f>
        <v>47390.85</v>
      </c>
      <c r="S30" s="33" cm="1">
        <f t="array" ref="S30">TREND($B30:$L30,$B$2:$L$2,S$2)</f>
        <v>47390.85</v>
      </c>
      <c r="T30" s="33" cm="1">
        <f t="array" ref="T30">TREND($B30:$L30,$B$2:$L$2,T$2)</f>
        <v>47390.85</v>
      </c>
      <c r="U30" s="33" cm="1">
        <f t="array" ref="U30">TREND($B30:$L30,$B$2:$L$2,U$2)</f>
        <v>47390.85</v>
      </c>
      <c r="V30" s="33" cm="1">
        <f t="array" ref="V30">TREND($B30:$L30,$B$2:$L$2,V$2)</f>
        <v>47390.85</v>
      </c>
      <c r="W30" s="33" cm="1">
        <f t="array" ref="W30">TREND($B30:$L30,$B$2:$L$2,W$2)</f>
        <v>47390.85</v>
      </c>
      <c r="X30" s="33" cm="1">
        <f t="array" ref="X30">TREND($B30:$L30,$B$2:$L$2,X$2)</f>
        <v>47390.85</v>
      </c>
      <c r="Y30" s="33" cm="1">
        <f t="array" ref="Y30">TREND($B30:$L30,$B$2:$L$2,Y$2)</f>
        <v>47390.85</v>
      </c>
      <c r="Z30" s="33" cm="1">
        <f t="array" ref="Z30">TREND($B30:$L30,$B$2:$L$2,Z$2)</f>
        <v>47390.85</v>
      </c>
      <c r="AA30" s="33" cm="1">
        <f t="array" ref="AA30">TREND($B30:$L30,$B$2:$L$2,AA$2)</f>
        <v>47390.85</v>
      </c>
      <c r="AB30" s="33" cm="1">
        <f t="array" ref="AB30">TREND($B30:$L30,$B$2:$L$2,AB$2)</f>
        <v>47390.85</v>
      </c>
      <c r="AC30" s="33" cm="1">
        <f t="array" ref="AC30">TREND($B30:$L30,$B$2:$L$2,AC$2)</f>
        <v>47390.85</v>
      </c>
      <c r="AD30" s="33" cm="1">
        <f t="array" ref="AD30">TREND($B30:$L30,$B$2:$L$2,AD$2)</f>
        <v>47390.85</v>
      </c>
      <c r="AE30" s="33" cm="1">
        <f t="array" ref="AE30">TREND($B30:$L30,$B$2:$L$2,AE$2)</f>
        <v>47390.85</v>
      </c>
      <c r="AF30" s="33" cm="1">
        <f t="array" ref="AF30">TREND($B30:$L30,$B$2:$L$2,AF$2)</f>
        <v>47390.85</v>
      </c>
    </row>
    <row r="31" spans="1:32">
      <c r="A31" s="17" t="s">
        <v>17</v>
      </c>
      <c r="B31" s="33">
        <f>KRW!B31</f>
        <v>16447.8825</v>
      </c>
      <c r="C31" s="33">
        <f t="shared" ref="C31:K31" si="24">B31+($L31-$B31)/($L$2-$B$2)</f>
        <v>16447.8825</v>
      </c>
      <c r="D31" s="33">
        <f t="shared" si="24"/>
        <v>16447.8825</v>
      </c>
      <c r="E31" s="33">
        <f t="shared" si="24"/>
        <v>16447.8825</v>
      </c>
      <c r="F31" s="33">
        <f t="shared" si="24"/>
        <v>16447.8825</v>
      </c>
      <c r="G31" s="33">
        <f t="shared" si="24"/>
        <v>16447.8825</v>
      </c>
      <c r="H31" s="33">
        <f t="shared" si="24"/>
        <v>16447.8825</v>
      </c>
      <c r="I31" s="33">
        <f t="shared" si="24"/>
        <v>16447.8825</v>
      </c>
      <c r="J31" s="33">
        <f t="shared" si="24"/>
        <v>16447.8825</v>
      </c>
      <c r="K31" s="33">
        <f t="shared" si="24"/>
        <v>16447.8825</v>
      </c>
      <c r="L31" s="33">
        <f>KRW!D31</f>
        <v>16447.8825</v>
      </c>
      <c r="M31" s="33" cm="1">
        <f t="array" ref="M31">TREND($B31:$L31,$B$2:$L$2,M$2)</f>
        <v>16447.882500000003</v>
      </c>
      <c r="N31" s="33" cm="1">
        <f t="array" ref="N31">TREND($B31:$L31,$B$2:$L$2,N$2)</f>
        <v>16447.882500000003</v>
      </c>
      <c r="O31" s="33" cm="1">
        <f t="array" ref="O31">TREND($B31:$L31,$B$2:$L$2,O$2)</f>
        <v>16447.882500000003</v>
      </c>
      <c r="P31" s="33" cm="1">
        <f t="array" ref="P31">TREND($B31:$L31,$B$2:$L$2,P$2)</f>
        <v>16447.882500000003</v>
      </c>
      <c r="Q31" s="33" cm="1">
        <f t="array" ref="Q31">TREND($B31:$L31,$B$2:$L$2,Q$2)</f>
        <v>16447.882500000003</v>
      </c>
      <c r="R31" s="33" cm="1">
        <f t="array" ref="R31">TREND($B31:$L31,$B$2:$L$2,R$2)</f>
        <v>16447.882500000003</v>
      </c>
      <c r="S31" s="33" cm="1">
        <f t="array" ref="S31">TREND($B31:$L31,$B$2:$L$2,S$2)</f>
        <v>16447.882500000003</v>
      </c>
      <c r="T31" s="33" cm="1">
        <f t="array" ref="T31">TREND($B31:$L31,$B$2:$L$2,T$2)</f>
        <v>16447.882500000003</v>
      </c>
      <c r="U31" s="33" cm="1">
        <f t="array" ref="U31">TREND($B31:$L31,$B$2:$L$2,U$2)</f>
        <v>16447.882500000003</v>
      </c>
      <c r="V31" s="33" cm="1">
        <f t="array" ref="V31">TREND($B31:$L31,$B$2:$L$2,V$2)</f>
        <v>16447.882500000003</v>
      </c>
      <c r="W31" s="33" cm="1">
        <f t="array" ref="W31">TREND($B31:$L31,$B$2:$L$2,W$2)</f>
        <v>16447.882500000003</v>
      </c>
      <c r="X31" s="33" cm="1">
        <f t="array" ref="X31">TREND($B31:$L31,$B$2:$L$2,X$2)</f>
        <v>16447.882500000003</v>
      </c>
      <c r="Y31" s="33" cm="1">
        <f t="array" ref="Y31">TREND($B31:$L31,$B$2:$L$2,Y$2)</f>
        <v>16447.882500000003</v>
      </c>
      <c r="Z31" s="33" cm="1">
        <f t="array" ref="Z31">TREND($B31:$L31,$B$2:$L$2,Z$2)</f>
        <v>16447.882500000003</v>
      </c>
      <c r="AA31" s="33" cm="1">
        <f t="array" ref="AA31">TREND($B31:$L31,$B$2:$L$2,AA$2)</f>
        <v>16447.882500000003</v>
      </c>
      <c r="AB31" s="33" cm="1">
        <f t="array" ref="AB31">TREND($B31:$L31,$B$2:$L$2,AB$2)</f>
        <v>16447.882500000003</v>
      </c>
      <c r="AC31" s="33" cm="1">
        <f t="array" ref="AC31">TREND($B31:$L31,$B$2:$L$2,AC$2)</f>
        <v>16447.882500000003</v>
      </c>
      <c r="AD31" s="33" cm="1">
        <f t="array" ref="AD31">TREND($B31:$L31,$B$2:$L$2,AD$2)</f>
        <v>16447.882500000003</v>
      </c>
      <c r="AE31" s="33" cm="1">
        <f t="array" ref="AE31">TREND($B31:$L31,$B$2:$L$2,AE$2)</f>
        <v>16447.882500000003</v>
      </c>
      <c r="AF31" s="33" cm="1">
        <f t="array" ref="AF31">TREND($B31:$L31,$B$2:$L$2,AF$2)</f>
        <v>16447.882500000003</v>
      </c>
    </row>
    <row r="32" spans="1:32">
      <c r="A32" s="17" t="s">
        <v>22</v>
      </c>
      <c r="B32" s="33">
        <f>KRW!B32</f>
        <v>66670.320000000007</v>
      </c>
      <c r="C32" s="33">
        <f t="shared" ref="C32:K32" si="25">B32+($L32-$B32)/($L$2-$B$2)</f>
        <v>66670.320000000007</v>
      </c>
      <c r="D32" s="33">
        <f t="shared" si="25"/>
        <v>66670.320000000007</v>
      </c>
      <c r="E32" s="33">
        <f t="shared" si="25"/>
        <v>66670.320000000007</v>
      </c>
      <c r="F32" s="33">
        <f t="shared" si="25"/>
        <v>66670.320000000007</v>
      </c>
      <c r="G32" s="33">
        <f t="shared" si="25"/>
        <v>66670.320000000007</v>
      </c>
      <c r="H32" s="33">
        <f t="shared" si="25"/>
        <v>66670.320000000007</v>
      </c>
      <c r="I32" s="33">
        <f t="shared" si="25"/>
        <v>66670.320000000007</v>
      </c>
      <c r="J32" s="33">
        <f t="shared" si="25"/>
        <v>66670.320000000007</v>
      </c>
      <c r="K32" s="33">
        <f t="shared" si="25"/>
        <v>66670.320000000007</v>
      </c>
      <c r="L32" s="33">
        <f>KRW!D32</f>
        <v>66670.320000000007</v>
      </c>
      <c r="M32" s="33" cm="1">
        <f t="array" ref="M32">TREND($B32:$L32,$B$2:$L$2,M$2)</f>
        <v>66670.320000000022</v>
      </c>
      <c r="N32" s="33" cm="1">
        <f t="array" ref="N32">TREND($B32:$L32,$B$2:$L$2,N$2)</f>
        <v>66670.320000000022</v>
      </c>
      <c r="O32" s="33" cm="1">
        <f t="array" ref="O32">TREND($B32:$L32,$B$2:$L$2,O$2)</f>
        <v>66670.320000000022</v>
      </c>
      <c r="P32" s="33" cm="1">
        <f t="array" ref="P32">TREND($B32:$L32,$B$2:$L$2,P$2)</f>
        <v>66670.320000000022</v>
      </c>
      <c r="Q32" s="33" cm="1">
        <f t="array" ref="Q32">TREND($B32:$L32,$B$2:$L$2,Q$2)</f>
        <v>66670.320000000022</v>
      </c>
      <c r="R32" s="33" cm="1">
        <f t="array" ref="R32">TREND($B32:$L32,$B$2:$L$2,R$2)</f>
        <v>66670.320000000022</v>
      </c>
      <c r="S32" s="33" cm="1">
        <f t="array" ref="S32">TREND($B32:$L32,$B$2:$L$2,S$2)</f>
        <v>66670.320000000022</v>
      </c>
      <c r="T32" s="33" cm="1">
        <f t="array" ref="T32">TREND($B32:$L32,$B$2:$L$2,T$2)</f>
        <v>66670.320000000022</v>
      </c>
      <c r="U32" s="33" cm="1">
        <f t="array" ref="U32">TREND($B32:$L32,$B$2:$L$2,U$2)</f>
        <v>66670.320000000022</v>
      </c>
      <c r="V32" s="33" cm="1">
        <f t="array" ref="V32">TREND($B32:$L32,$B$2:$L$2,V$2)</f>
        <v>66670.320000000022</v>
      </c>
      <c r="W32" s="33" cm="1">
        <f t="array" ref="W32">TREND($B32:$L32,$B$2:$L$2,W$2)</f>
        <v>66670.320000000022</v>
      </c>
      <c r="X32" s="33" cm="1">
        <f t="array" ref="X32">TREND($B32:$L32,$B$2:$L$2,X$2)</f>
        <v>66670.320000000022</v>
      </c>
      <c r="Y32" s="33" cm="1">
        <f t="array" ref="Y32">TREND($B32:$L32,$B$2:$L$2,Y$2)</f>
        <v>66670.320000000022</v>
      </c>
      <c r="Z32" s="33" cm="1">
        <f t="array" ref="Z32">TREND($B32:$L32,$B$2:$L$2,Z$2)</f>
        <v>66670.320000000022</v>
      </c>
      <c r="AA32" s="33" cm="1">
        <f t="array" ref="AA32">TREND($B32:$L32,$B$2:$L$2,AA$2)</f>
        <v>66670.320000000022</v>
      </c>
      <c r="AB32" s="33" cm="1">
        <f t="array" ref="AB32">TREND($B32:$L32,$B$2:$L$2,AB$2)</f>
        <v>66670.320000000022</v>
      </c>
      <c r="AC32" s="33" cm="1">
        <f t="array" ref="AC32">TREND($B32:$L32,$B$2:$L$2,AC$2)</f>
        <v>66670.320000000022</v>
      </c>
      <c r="AD32" s="33" cm="1">
        <f t="array" ref="AD32">TREND($B32:$L32,$B$2:$L$2,AD$2)</f>
        <v>66670.320000000022</v>
      </c>
      <c r="AE32" s="33" cm="1">
        <f t="array" ref="AE32">TREND($B32:$L32,$B$2:$L$2,AE$2)</f>
        <v>66670.320000000022</v>
      </c>
      <c r="AF32" s="33" cm="1">
        <f t="array" ref="AF32">TREND($B32:$L32,$B$2:$L$2,AF$2)</f>
        <v>66670.320000000022</v>
      </c>
    </row>
    <row r="33" spans="1:32">
      <c r="A33" s="17" t="s">
        <v>20</v>
      </c>
      <c r="B33" s="33">
        <f>KRW!B33</f>
        <v>107400.39750000002</v>
      </c>
      <c r="C33" s="33">
        <f t="shared" ref="C33:K33" si="26">B33+($L33-$B33)/($L$2-$B$2)</f>
        <v>107400.39750000002</v>
      </c>
      <c r="D33" s="33">
        <f t="shared" si="26"/>
        <v>107400.39750000002</v>
      </c>
      <c r="E33" s="33">
        <f t="shared" si="26"/>
        <v>107400.39750000002</v>
      </c>
      <c r="F33" s="33">
        <f t="shared" si="26"/>
        <v>107400.39750000002</v>
      </c>
      <c r="G33" s="33">
        <f t="shared" si="26"/>
        <v>107400.39750000002</v>
      </c>
      <c r="H33" s="33">
        <f t="shared" si="26"/>
        <v>107400.39750000002</v>
      </c>
      <c r="I33" s="33">
        <f t="shared" si="26"/>
        <v>107400.39750000002</v>
      </c>
      <c r="J33" s="33">
        <f t="shared" si="26"/>
        <v>107400.39750000002</v>
      </c>
      <c r="K33" s="33">
        <f t="shared" si="26"/>
        <v>107400.39750000002</v>
      </c>
      <c r="L33" s="33">
        <f>KRW!D33</f>
        <v>107400.39750000002</v>
      </c>
      <c r="M33" s="33" cm="1">
        <f t="array" ref="M33">TREND($B33:$L33,$B$2:$L$2,M$2)</f>
        <v>107400.39749999998</v>
      </c>
      <c r="N33" s="33" cm="1">
        <f t="array" ref="N33">TREND($B33:$L33,$B$2:$L$2,N$2)</f>
        <v>107400.39749999998</v>
      </c>
      <c r="O33" s="33" cm="1">
        <f t="array" ref="O33">TREND($B33:$L33,$B$2:$L$2,O$2)</f>
        <v>107400.39749999998</v>
      </c>
      <c r="P33" s="33" cm="1">
        <f t="array" ref="P33">TREND($B33:$L33,$B$2:$L$2,P$2)</f>
        <v>107400.39749999998</v>
      </c>
      <c r="Q33" s="33" cm="1">
        <f t="array" ref="Q33">TREND($B33:$L33,$B$2:$L$2,Q$2)</f>
        <v>107400.39749999998</v>
      </c>
      <c r="R33" s="33" cm="1">
        <f t="array" ref="R33">TREND($B33:$L33,$B$2:$L$2,R$2)</f>
        <v>107400.39749999998</v>
      </c>
      <c r="S33" s="33" cm="1">
        <f t="array" ref="S33">TREND($B33:$L33,$B$2:$L$2,S$2)</f>
        <v>107400.39749999998</v>
      </c>
      <c r="T33" s="33" cm="1">
        <f t="array" ref="T33">TREND($B33:$L33,$B$2:$L$2,T$2)</f>
        <v>107400.39749999998</v>
      </c>
      <c r="U33" s="33" cm="1">
        <f t="array" ref="U33">TREND($B33:$L33,$B$2:$L$2,U$2)</f>
        <v>107400.39749999998</v>
      </c>
      <c r="V33" s="33" cm="1">
        <f t="array" ref="V33">TREND($B33:$L33,$B$2:$L$2,V$2)</f>
        <v>107400.39749999998</v>
      </c>
      <c r="W33" s="33" cm="1">
        <f t="array" ref="W33">TREND($B33:$L33,$B$2:$L$2,W$2)</f>
        <v>107400.39749999998</v>
      </c>
      <c r="X33" s="33" cm="1">
        <f t="array" ref="X33">TREND($B33:$L33,$B$2:$L$2,X$2)</f>
        <v>107400.39749999998</v>
      </c>
      <c r="Y33" s="33" cm="1">
        <f t="array" ref="Y33">TREND($B33:$L33,$B$2:$L$2,Y$2)</f>
        <v>107400.39749999998</v>
      </c>
      <c r="Z33" s="33" cm="1">
        <f t="array" ref="Z33">TREND($B33:$L33,$B$2:$L$2,Z$2)</f>
        <v>107400.39749999998</v>
      </c>
      <c r="AA33" s="33" cm="1">
        <f t="array" ref="AA33">TREND($B33:$L33,$B$2:$L$2,AA$2)</f>
        <v>107400.39749999998</v>
      </c>
      <c r="AB33" s="33" cm="1">
        <f t="array" ref="AB33">TREND($B33:$L33,$B$2:$L$2,AB$2)</f>
        <v>107400.39749999998</v>
      </c>
      <c r="AC33" s="33" cm="1">
        <f t="array" ref="AC33">TREND($B33:$L33,$B$2:$L$2,AC$2)</f>
        <v>107400.39749999998</v>
      </c>
      <c r="AD33" s="33" cm="1">
        <f t="array" ref="AD33">TREND($B33:$L33,$B$2:$L$2,AD$2)</f>
        <v>107400.39749999998</v>
      </c>
      <c r="AE33" s="33" cm="1">
        <f t="array" ref="AE33">TREND($B33:$L33,$B$2:$L$2,AE$2)</f>
        <v>107400.39749999998</v>
      </c>
      <c r="AF33" s="33" cm="1">
        <f t="array" ref="AF33">TREND($B33:$L33,$B$2:$L$2,AF$2)</f>
        <v>107400.39749999998</v>
      </c>
    </row>
    <row r="34" spans="1:32">
      <c r="A34" s="17" t="s">
        <v>23</v>
      </c>
      <c r="B34" s="33">
        <f>KRW!B34</f>
        <v>47390.850000000006</v>
      </c>
      <c r="C34" s="33">
        <f t="shared" ref="C34:K34" si="27">B34+($L34-$B34)/($L$2-$B$2)</f>
        <v>47390.850000000006</v>
      </c>
      <c r="D34" s="33">
        <f t="shared" si="27"/>
        <v>47390.850000000006</v>
      </c>
      <c r="E34" s="33">
        <f t="shared" si="27"/>
        <v>47390.850000000006</v>
      </c>
      <c r="F34" s="33">
        <f t="shared" si="27"/>
        <v>47390.850000000006</v>
      </c>
      <c r="G34" s="33">
        <f t="shared" si="27"/>
        <v>47390.850000000006</v>
      </c>
      <c r="H34" s="33">
        <f t="shared" si="27"/>
        <v>47390.850000000006</v>
      </c>
      <c r="I34" s="33">
        <f t="shared" si="27"/>
        <v>47390.850000000006</v>
      </c>
      <c r="J34" s="33">
        <f t="shared" si="27"/>
        <v>47390.850000000006</v>
      </c>
      <c r="K34" s="33">
        <f t="shared" si="27"/>
        <v>47390.850000000006</v>
      </c>
      <c r="L34" s="33">
        <f>KRW!D34</f>
        <v>47390.850000000006</v>
      </c>
      <c r="M34" s="33" cm="1">
        <f t="array" ref="M34">TREND($B34:$L34,$B$2:$L$2,M$2)</f>
        <v>47390.85</v>
      </c>
      <c r="N34" s="33" cm="1">
        <f t="array" ref="N34">TREND($B34:$L34,$B$2:$L$2,N$2)</f>
        <v>47390.85</v>
      </c>
      <c r="O34" s="33" cm="1">
        <f t="array" ref="O34">TREND($B34:$L34,$B$2:$L$2,O$2)</f>
        <v>47390.85</v>
      </c>
      <c r="P34" s="33" cm="1">
        <f t="array" ref="P34">TREND($B34:$L34,$B$2:$L$2,P$2)</f>
        <v>47390.85</v>
      </c>
      <c r="Q34" s="33" cm="1">
        <f t="array" ref="Q34">TREND($B34:$L34,$B$2:$L$2,Q$2)</f>
        <v>47390.85</v>
      </c>
      <c r="R34" s="33" cm="1">
        <f t="array" ref="R34">TREND($B34:$L34,$B$2:$L$2,R$2)</f>
        <v>47390.85</v>
      </c>
      <c r="S34" s="33" cm="1">
        <f t="array" ref="S34">TREND($B34:$L34,$B$2:$L$2,S$2)</f>
        <v>47390.85</v>
      </c>
      <c r="T34" s="33" cm="1">
        <f t="array" ref="T34">TREND($B34:$L34,$B$2:$L$2,T$2)</f>
        <v>47390.85</v>
      </c>
      <c r="U34" s="33" cm="1">
        <f t="array" ref="U34">TREND($B34:$L34,$B$2:$L$2,U$2)</f>
        <v>47390.85</v>
      </c>
      <c r="V34" s="33" cm="1">
        <f t="array" ref="V34">TREND($B34:$L34,$B$2:$L$2,V$2)</f>
        <v>47390.85</v>
      </c>
      <c r="W34" s="33" cm="1">
        <f t="array" ref="W34">TREND($B34:$L34,$B$2:$L$2,W$2)</f>
        <v>47390.85</v>
      </c>
      <c r="X34" s="33" cm="1">
        <f t="array" ref="X34">TREND($B34:$L34,$B$2:$L$2,X$2)</f>
        <v>47390.85</v>
      </c>
      <c r="Y34" s="33" cm="1">
        <f t="array" ref="Y34">TREND($B34:$L34,$B$2:$L$2,Y$2)</f>
        <v>47390.85</v>
      </c>
      <c r="Z34" s="33" cm="1">
        <f t="array" ref="Z34">TREND($B34:$L34,$B$2:$L$2,Z$2)</f>
        <v>47390.85</v>
      </c>
      <c r="AA34" s="33" cm="1">
        <f t="array" ref="AA34">TREND($B34:$L34,$B$2:$L$2,AA$2)</f>
        <v>47390.85</v>
      </c>
      <c r="AB34" s="33" cm="1">
        <f t="array" ref="AB34">TREND($B34:$L34,$B$2:$L$2,AB$2)</f>
        <v>47390.85</v>
      </c>
      <c r="AC34" s="33" cm="1">
        <f t="array" ref="AC34">TREND($B34:$L34,$B$2:$L$2,AC$2)</f>
        <v>47390.85</v>
      </c>
      <c r="AD34" s="33" cm="1">
        <f t="array" ref="AD34">TREND($B34:$L34,$B$2:$L$2,AD$2)</f>
        <v>47390.85</v>
      </c>
      <c r="AE34" s="33" cm="1">
        <f t="array" ref="AE34">TREND($B34:$L34,$B$2:$L$2,AE$2)</f>
        <v>47390.85</v>
      </c>
      <c r="AF34" s="33" cm="1">
        <f t="array" ref="AF34">TREND($B34:$L34,$B$2:$L$2,AF$2)</f>
        <v>47390.85</v>
      </c>
    </row>
    <row r="35" spans="1:32">
      <c r="A35" s="17" t="s">
        <v>24</v>
      </c>
      <c r="B35" s="33">
        <f>KRW!B35</f>
        <v>47390.850000000006</v>
      </c>
      <c r="C35" s="33">
        <f t="shared" ref="C35:K35" si="28">B35+($L35-$B35)/($L$2-$B$2)</f>
        <v>47390.850000000006</v>
      </c>
      <c r="D35" s="33">
        <f t="shared" si="28"/>
        <v>47390.850000000006</v>
      </c>
      <c r="E35" s="33">
        <f t="shared" si="28"/>
        <v>47390.850000000006</v>
      </c>
      <c r="F35" s="33">
        <f t="shared" si="28"/>
        <v>47390.850000000006</v>
      </c>
      <c r="G35" s="33">
        <f t="shared" si="28"/>
        <v>47390.850000000006</v>
      </c>
      <c r="H35" s="33">
        <f t="shared" si="28"/>
        <v>47390.850000000006</v>
      </c>
      <c r="I35" s="33">
        <f t="shared" si="28"/>
        <v>47390.850000000006</v>
      </c>
      <c r="J35" s="33">
        <f t="shared" si="28"/>
        <v>47390.850000000006</v>
      </c>
      <c r="K35" s="33">
        <f t="shared" si="28"/>
        <v>47390.850000000006</v>
      </c>
      <c r="L35" s="33">
        <f>KRW!D35</f>
        <v>47390.850000000006</v>
      </c>
      <c r="M35" s="33" cm="1">
        <f t="array" ref="M35">TREND($B35:$L35,$B$2:$L$2,M$2)</f>
        <v>47390.85</v>
      </c>
      <c r="N35" s="33" cm="1">
        <f t="array" ref="N35">TREND($B35:$L35,$B$2:$L$2,N$2)</f>
        <v>47390.85</v>
      </c>
      <c r="O35" s="33" cm="1">
        <f t="array" ref="O35">TREND($B35:$L35,$B$2:$L$2,O$2)</f>
        <v>47390.85</v>
      </c>
      <c r="P35" s="33" cm="1">
        <f t="array" ref="P35">TREND($B35:$L35,$B$2:$L$2,P$2)</f>
        <v>47390.85</v>
      </c>
      <c r="Q35" s="33" cm="1">
        <f t="array" ref="Q35">TREND($B35:$L35,$B$2:$L$2,Q$2)</f>
        <v>47390.85</v>
      </c>
      <c r="R35" s="33" cm="1">
        <f t="array" ref="R35">TREND($B35:$L35,$B$2:$L$2,R$2)</f>
        <v>47390.85</v>
      </c>
      <c r="S35" s="33" cm="1">
        <f t="array" ref="S35">TREND($B35:$L35,$B$2:$L$2,S$2)</f>
        <v>47390.85</v>
      </c>
      <c r="T35" s="33" cm="1">
        <f t="array" ref="T35">TREND($B35:$L35,$B$2:$L$2,T$2)</f>
        <v>47390.85</v>
      </c>
      <c r="U35" s="33" cm="1">
        <f t="array" ref="U35">TREND($B35:$L35,$B$2:$L$2,U$2)</f>
        <v>47390.85</v>
      </c>
      <c r="V35" s="33" cm="1">
        <f t="array" ref="V35">TREND($B35:$L35,$B$2:$L$2,V$2)</f>
        <v>47390.85</v>
      </c>
      <c r="W35" s="33" cm="1">
        <f t="array" ref="W35">TREND($B35:$L35,$B$2:$L$2,W$2)</f>
        <v>47390.85</v>
      </c>
      <c r="X35" s="33" cm="1">
        <f t="array" ref="X35">TREND($B35:$L35,$B$2:$L$2,X$2)</f>
        <v>47390.85</v>
      </c>
      <c r="Y35" s="33" cm="1">
        <f t="array" ref="Y35">TREND($B35:$L35,$B$2:$L$2,Y$2)</f>
        <v>47390.85</v>
      </c>
      <c r="Z35" s="33" cm="1">
        <f t="array" ref="Z35">TREND($B35:$L35,$B$2:$L$2,Z$2)</f>
        <v>47390.85</v>
      </c>
      <c r="AA35" s="33" cm="1">
        <f t="array" ref="AA35">TREND($B35:$L35,$B$2:$L$2,AA$2)</f>
        <v>47390.85</v>
      </c>
      <c r="AB35" s="33" cm="1">
        <f t="array" ref="AB35">TREND($B35:$L35,$B$2:$L$2,AB$2)</f>
        <v>47390.85</v>
      </c>
      <c r="AC35" s="33" cm="1">
        <f t="array" ref="AC35">TREND($B35:$L35,$B$2:$L$2,AC$2)</f>
        <v>47390.85</v>
      </c>
      <c r="AD35" s="33" cm="1">
        <f t="array" ref="AD35">TREND($B35:$L35,$B$2:$L$2,AD$2)</f>
        <v>47390.85</v>
      </c>
      <c r="AE35" s="33" cm="1">
        <f t="array" ref="AE35">TREND($B35:$L35,$B$2:$L$2,AE$2)</f>
        <v>47390.85</v>
      </c>
      <c r="AF35" s="33" cm="1">
        <f t="array" ref="AF35">TREND($B35:$L35,$B$2:$L$2,AF$2)</f>
        <v>47390.85</v>
      </c>
    </row>
    <row r="36" spans="1:32">
      <c r="A36" s="17" t="s">
        <v>25</v>
      </c>
      <c r="B36" s="33">
        <f>KRW!B36</f>
        <v>120000</v>
      </c>
      <c r="C36" s="33">
        <f t="shared" ref="C36:K36" si="29">B36+($L36-$B36)/($L$2-$B$2)</f>
        <v>120000</v>
      </c>
      <c r="D36" s="33">
        <f t="shared" si="29"/>
        <v>120000</v>
      </c>
      <c r="E36" s="33">
        <f t="shared" si="29"/>
        <v>120000</v>
      </c>
      <c r="F36" s="33">
        <f t="shared" si="29"/>
        <v>120000</v>
      </c>
      <c r="G36" s="33">
        <f t="shared" si="29"/>
        <v>120000</v>
      </c>
      <c r="H36" s="33">
        <f t="shared" si="29"/>
        <v>120000</v>
      </c>
      <c r="I36" s="33">
        <f t="shared" si="29"/>
        <v>120000</v>
      </c>
      <c r="J36" s="33">
        <f t="shared" si="29"/>
        <v>120000</v>
      </c>
      <c r="K36" s="33">
        <f t="shared" si="29"/>
        <v>120000</v>
      </c>
      <c r="L36" s="33">
        <f>KRW!D36</f>
        <v>120000</v>
      </c>
      <c r="M36" s="33" cm="1">
        <f t="array" ref="M36">TREND($B36:$L36,$B$2:$L$2,M$2)</f>
        <v>120000</v>
      </c>
      <c r="N36" s="33" cm="1">
        <f t="array" ref="N36">TREND($B36:$L36,$B$2:$L$2,N$2)</f>
        <v>120000</v>
      </c>
      <c r="O36" s="33" cm="1">
        <f t="array" ref="O36">TREND($B36:$L36,$B$2:$L$2,O$2)</f>
        <v>120000</v>
      </c>
      <c r="P36" s="33" cm="1">
        <f t="array" ref="P36">TREND($B36:$L36,$B$2:$L$2,P$2)</f>
        <v>120000</v>
      </c>
      <c r="Q36" s="33" cm="1">
        <f t="array" ref="Q36">TREND($B36:$L36,$B$2:$L$2,Q$2)</f>
        <v>120000</v>
      </c>
      <c r="R36" s="33" cm="1">
        <f t="array" ref="R36">TREND($B36:$L36,$B$2:$L$2,R$2)</f>
        <v>120000</v>
      </c>
      <c r="S36" s="33" cm="1">
        <f t="array" ref="S36">TREND($B36:$L36,$B$2:$L$2,S$2)</f>
        <v>120000</v>
      </c>
      <c r="T36" s="33" cm="1">
        <f t="array" ref="T36">TREND($B36:$L36,$B$2:$L$2,T$2)</f>
        <v>120000</v>
      </c>
      <c r="U36" s="33" cm="1">
        <f t="array" ref="U36">TREND($B36:$L36,$B$2:$L$2,U$2)</f>
        <v>120000</v>
      </c>
      <c r="V36" s="33" cm="1">
        <f t="array" ref="V36">TREND($B36:$L36,$B$2:$L$2,V$2)</f>
        <v>120000</v>
      </c>
      <c r="W36" s="33" cm="1">
        <f t="array" ref="W36">TREND($B36:$L36,$B$2:$L$2,W$2)</f>
        <v>120000</v>
      </c>
      <c r="X36" s="33" cm="1">
        <f t="array" ref="X36">TREND($B36:$L36,$B$2:$L$2,X$2)</f>
        <v>120000</v>
      </c>
      <c r="Y36" s="33" cm="1">
        <f t="array" ref="Y36">TREND($B36:$L36,$B$2:$L$2,Y$2)</f>
        <v>120000</v>
      </c>
      <c r="Z36" s="33" cm="1">
        <f t="array" ref="Z36">TREND($B36:$L36,$B$2:$L$2,Z$2)</f>
        <v>120000</v>
      </c>
      <c r="AA36" s="33" cm="1">
        <f t="array" ref="AA36">TREND($B36:$L36,$B$2:$L$2,AA$2)</f>
        <v>120000</v>
      </c>
      <c r="AB36" s="33" cm="1">
        <f t="array" ref="AB36">TREND($B36:$L36,$B$2:$L$2,AB$2)</f>
        <v>120000</v>
      </c>
      <c r="AC36" s="33" cm="1">
        <f t="array" ref="AC36">TREND($B36:$L36,$B$2:$L$2,AC$2)</f>
        <v>120000</v>
      </c>
      <c r="AD36" s="33" cm="1">
        <f t="array" ref="AD36">TREND($B36:$L36,$B$2:$L$2,AD$2)</f>
        <v>120000</v>
      </c>
      <c r="AE36" s="33" cm="1">
        <f t="array" ref="AE36">TREND($B36:$L36,$B$2:$L$2,AE$2)</f>
        <v>120000</v>
      </c>
      <c r="AF36" s="33" cm="1">
        <f t="array" ref="AF36">TREND($B36:$L36,$B$2:$L$2,AF$2)</f>
        <v>120000</v>
      </c>
    </row>
    <row r="37" spans="1:32">
      <c r="A37" s="1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1:32">
      <c r="A38" s="29" t="s">
        <v>62</v>
      </c>
      <c r="B38" s="32">
        <v>2020</v>
      </c>
      <c r="C38" s="32">
        <v>2021</v>
      </c>
      <c r="D38" s="32">
        <v>2022</v>
      </c>
      <c r="E38" s="32">
        <v>2023</v>
      </c>
      <c r="F38" s="32">
        <v>2024</v>
      </c>
      <c r="G38" s="32">
        <v>2025</v>
      </c>
      <c r="H38" s="32">
        <v>2026</v>
      </c>
      <c r="I38" s="32">
        <v>2027</v>
      </c>
      <c r="J38" s="32">
        <v>2028</v>
      </c>
      <c r="K38" s="32">
        <v>2029</v>
      </c>
      <c r="L38" s="32">
        <v>2030</v>
      </c>
      <c r="M38" s="32">
        <v>2031</v>
      </c>
      <c r="N38" s="32">
        <v>2032</v>
      </c>
      <c r="O38" s="32">
        <v>2033</v>
      </c>
      <c r="P38" s="32">
        <v>2034</v>
      </c>
      <c r="Q38" s="32">
        <v>2035</v>
      </c>
      <c r="R38" s="32">
        <v>2036</v>
      </c>
      <c r="S38" s="32">
        <v>2037</v>
      </c>
      <c r="T38" s="32">
        <v>2038</v>
      </c>
      <c r="U38" s="32">
        <v>2039</v>
      </c>
      <c r="V38" s="32">
        <v>2040</v>
      </c>
      <c r="W38" s="32">
        <v>2041</v>
      </c>
      <c r="X38" s="32">
        <v>2042</v>
      </c>
      <c r="Y38" s="32">
        <v>2043</v>
      </c>
      <c r="Z38" s="32">
        <v>2044</v>
      </c>
      <c r="AA38" s="32">
        <v>2045</v>
      </c>
      <c r="AB38" s="32">
        <v>2046</v>
      </c>
      <c r="AC38" s="32">
        <v>2047</v>
      </c>
      <c r="AD38" s="32">
        <v>2048</v>
      </c>
      <c r="AE38" s="32">
        <v>2049</v>
      </c>
      <c r="AF38" s="32">
        <v>2050</v>
      </c>
    </row>
    <row r="39" spans="1:32">
      <c r="A39" s="17" t="s">
        <v>19</v>
      </c>
      <c r="B39" s="33">
        <f>KRW!B39</f>
        <v>1180</v>
      </c>
      <c r="C39" s="33">
        <f t="shared" ref="C39:K39" si="30">B39+($L39-$B39)/($L$2-$B$2)</f>
        <v>1180</v>
      </c>
      <c r="D39" s="33">
        <f t="shared" si="30"/>
        <v>1180</v>
      </c>
      <c r="E39" s="33">
        <f t="shared" si="30"/>
        <v>1180</v>
      </c>
      <c r="F39" s="33">
        <f t="shared" si="30"/>
        <v>1180</v>
      </c>
      <c r="G39" s="33">
        <f t="shared" si="30"/>
        <v>1180</v>
      </c>
      <c r="H39" s="33">
        <f t="shared" si="30"/>
        <v>1180</v>
      </c>
      <c r="I39" s="33">
        <f t="shared" si="30"/>
        <v>1180</v>
      </c>
      <c r="J39" s="33">
        <f t="shared" si="30"/>
        <v>1180</v>
      </c>
      <c r="K39" s="33">
        <f t="shared" si="30"/>
        <v>1180</v>
      </c>
      <c r="L39" s="33">
        <f>KRW!D39</f>
        <v>1180</v>
      </c>
      <c r="M39" s="33" cm="1">
        <f t="array" ref="M39">TREND($B39:$L39,$B$2:$L$2,M$2)</f>
        <v>1180</v>
      </c>
      <c r="N39" s="33" cm="1">
        <f t="array" ref="N39">TREND($B39:$L39,$B$2:$L$2,N$2)</f>
        <v>1180</v>
      </c>
      <c r="O39" s="33" cm="1">
        <f t="array" ref="O39">TREND($B39:$L39,$B$2:$L$2,O$2)</f>
        <v>1180</v>
      </c>
      <c r="P39" s="33" cm="1">
        <f t="array" ref="P39">TREND($B39:$L39,$B$2:$L$2,P$2)</f>
        <v>1180</v>
      </c>
      <c r="Q39" s="33" cm="1">
        <f t="array" ref="Q39">TREND($B39:$L39,$B$2:$L$2,Q$2)</f>
        <v>1180</v>
      </c>
      <c r="R39" s="33" cm="1">
        <f t="array" ref="R39">TREND($B39:$L39,$B$2:$L$2,R$2)</f>
        <v>1180</v>
      </c>
      <c r="S39" s="33" cm="1">
        <f t="array" ref="S39">TREND($B39:$L39,$B$2:$L$2,S$2)</f>
        <v>1180</v>
      </c>
      <c r="T39" s="33" cm="1">
        <f t="array" ref="T39">TREND($B39:$L39,$B$2:$L$2,T$2)</f>
        <v>1180</v>
      </c>
      <c r="U39" s="33" cm="1">
        <f t="array" ref="U39">TREND($B39:$L39,$B$2:$L$2,U$2)</f>
        <v>1180</v>
      </c>
      <c r="V39" s="33" cm="1">
        <f t="array" ref="V39">TREND($B39:$L39,$B$2:$L$2,V$2)</f>
        <v>1180</v>
      </c>
      <c r="W39" s="33" cm="1">
        <f t="array" ref="W39">TREND($B39:$L39,$B$2:$L$2,W$2)</f>
        <v>1180</v>
      </c>
      <c r="X39" s="33" cm="1">
        <f t="array" ref="X39">TREND($B39:$L39,$B$2:$L$2,X$2)</f>
        <v>1180</v>
      </c>
      <c r="Y39" s="33" cm="1">
        <f t="array" ref="Y39">TREND($B39:$L39,$B$2:$L$2,Y$2)</f>
        <v>1180</v>
      </c>
      <c r="Z39" s="33" cm="1">
        <f t="array" ref="Z39">TREND($B39:$L39,$B$2:$L$2,Z$2)</f>
        <v>1180</v>
      </c>
      <c r="AA39" s="33" cm="1">
        <f t="array" ref="AA39">TREND($B39:$L39,$B$2:$L$2,AA$2)</f>
        <v>1180</v>
      </c>
      <c r="AB39" s="33" cm="1">
        <f t="array" ref="AB39">TREND($B39:$L39,$B$2:$L$2,AB$2)</f>
        <v>1180</v>
      </c>
      <c r="AC39" s="33" cm="1">
        <f t="array" ref="AC39">TREND($B39:$L39,$B$2:$L$2,AC$2)</f>
        <v>1180</v>
      </c>
      <c r="AD39" s="33" cm="1">
        <f t="array" ref="AD39">TREND($B39:$L39,$B$2:$L$2,AD$2)</f>
        <v>1180</v>
      </c>
      <c r="AE39" s="33" cm="1">
        <f t="array" ref="AE39">TREND($B39:$L39,$B$2:$L$2,AE$2)</f>
        <v>1180</v>
      </c>
      <c r="AF39" s="33" cm="1">
        <f t="array" ref="AF39">TREND($B39:$L39,$B$2:$L$2,AF$2)</f>
        <v>1180</v>
      </c>
    </row>
    <row r="40" spans="1:32">
      <c r="A40" s="17" t="s">
        <v>14</v>
      </c>
      <c r="B40" s="33">
        <f>KRW!B40</f>
        <v>640</v>
      </c>
      <c r="C40" s="33">
        <f t="shared" ref="C40:K40" si="31">B40+($L40-$B40)/($L$2-$B$2)</f>
        <v>640</v>
      </c>
      <c r="D40" s="33">
        <f t="shared" si="31"/>
        <v>640</v>
      </c>
      <c r="E40" s="33">
        <f t="shared" si="31"/>
        <v>640</v>
      </c>
      <c r="F40" s="33">
        <f t="shared" si="31"/>
        <v>640</v>
      </c>
      <c r="G40" s="33">
        <f t="shared" si="31"/>
        <v>640</v>
      </c>
      <c r="H40" s="33">
        <f t="shared" si="31"/>
        <v>640</v>
      </c>
      <c r="I40" s="33">
        <f t="shared" si="31"/>
        <v>640</v>
      </c>
      <c r="J40" s="33">
        <f t="shared" si="31"/>
        <v>640</v>
      </c>
      <c r="K40" s="33">
        <f t="shared" si="31"/>
        <v>640</v>
      </c>
      <c r="L40" s="33">
        <f>KRW!D40</f>
        <v>640</v>
      </c>
      <c r="M40" s="33" cm="1">
        <f t="array" ref="M40">TREND($B40:$L40,$B$2:$L$2,M$2)</f>
        <v>640</v>
      </c>
      <c r="N40" s="33" cm="1">
        <f t="array" ref="N40">TREND($B40:$L40,$B$2:$L$2,N$2)</f>
        <v>640</v>
      </c>
      <c r="O40" s="33" cm="1">
        <f t="array" ref="O40">TREND($B40:$L40,$B$2:$L$2,O$2)</f>
        <v>640</v>
      </c>
      <c r="P40" s="33" cm="1">
        <f t="array" ref="P40">TREND($B40:$L40,$B$2:$L$2,P$2)</f>
        <v>640</v>
      </c>
      <c r="Q40" s="33" cm="1">
        <f t="array" ref="Q40">TREND($B40:$L40,$B$2:$L$2,Q$2)</f>
        <v>640</v>
      </c>
      <c r="R40" s="33" cm="1">
        <f t="array" ref="R40">TREND($B40:$L40,$B$2:$L$2,R$2)</f>
        <v>640</v>
      </c>
      <c r="S40" s="33" cm="1">
        <f t="array" ref="S40">TREND($B40:$L40,$B$2:$L$2,S$2)</f>
        <v>640</v>
      </c>
      <c r="T40" s="33" cm="1">
        <f t="array" ref="T40">TREND($B40:$L40,$B$2:$L$2,T$2)</f>
        <v>640</v>
      </c>
      <c r="U40" s="33" cm="1">
        <f t="array" ref="U40">TREND($B40:$L40,$B$2:$L$2,U$2)</f>
        <v>640</v>
      </c>
      <c r="V40" s="33" cm="1">
        <f t="array" ref="V40">TREND($B40:$L40,$B$2:$L$2,V$2)</f>
        <v>640</v>
      </c>
      <c r="W40" s="33" cm="1">
        <f t="array" ref="W40">TREND($B40:$L40,$B$2:$L$2,W$2)</f>
        <v>640</v>
      </c>
      <c r="X40" s="33" cm="1">
        <f t="array" ref="X40">TREND($B40:$L40,$B$2:$L$2,X$2)</f>
        <v>640</v>
      </c>
      <c r="Y40" s="33" cm="1">
        <f t="array" ref="Y40">TREND($B40:$L40,$B$2:$L$2,Y$2)</f>
        <v>640</v>
      </c>
      <c r="Z40" s="33" cm="1">
        <f t="array" ref="Z40">TREND($B40:$L40,$B$2:$L$2,Z$2)</f>
        <v>640</v>
      </c>
      <c r="AA40" s="33" cm="1">
        <f t="array" ref="AA40">TREND($B40:$L40,$B$2:$L$2,AA$2)</f>
        <v>640</v>
      </c>
      <c r="AB40" s="33" cm="1">
        <f t="array" ref="AB40">TREND($B40:$L40,$B$2:$L$2,AB$2)</f>
        <v>640</v>
      </c>
      <c r="AC40" s="33" cm="1">
        <f t="array" ref="AC40">TREND($B40:$L40,$B$2:$L$2,AC$2)</f>
        <v>640</v>
      </c>
      <c r="AD40" s="33" cm="1">
        <f t="array" ref="AD40">TREND($B40:$L40,$B$2:$L$2,AD$2)</f>
        <v>640</v>
      </c>
      <c r="AE40" s="33" cm="1">
        <f t="array" ref="AE40">TREND($B40:$L40,$B$2:$L$2,AE$2)</f>
        <v>640</v>
      </c>
      <c r="AF40" s="33" cm="1">
        <f t="array" ref="AF40">TREND($B40:$L40,$B$2:$L$2,AF$2)</f>
        <v>640</v>
      </c>
    </row>
    <row r="41" spans="1:32">
      <c r="A41" s="17" t="s">
        <v>7</v>
      </c>
      <c r="B41" s="33">
        <f>KRW!B41</f>
        <v>1990</v>
      </c>
      <c r="C41" s="33">
        <f t="shared" ref="C41:K41" si="32">B41+($L41-$B41)/($L$2-$B$2)</f>
        <v>1990</v>
      </c>
      <c r="D41" s="33">
        <f t="shared" si="32"/>
        <v>1990</v>
      </c>
      <c r="E41" s="33">
        <f t="shared" si="32"/>
        <v>1990</v>
      </c>
      <c r="F41" s="33">
        <f t="shared" si="32"/>
        <v>1990</v>
      </c>
      <c r="G41" s="33">
        <f t="shared" si="32"/>
        <v>1990</v>
      </c>
      <c r="H41" s="33">
        <f t="shared" si="32"/>
        <v>1990</v>
      </c>
      <c r="I41" s="33">
        <f t="shared" si="32"/>
        <v>1990</v>
      </c>
      <c r="J41" s="33">
        <f t="shared" si="32"/>
        <v>1990</v>
      </c>
      <c r="K41" s="33">
        <f t="shared" si="32"/>
        <v>1990</v>
      </c>
      <c r="L41" s="33">
        <f>KRW!D41</f>
        <v>1990</v>
      </c>
      <c r="M41" s="33" cm="1">
        <f t="array" ref="M41">TREND($B41:$L41,$B$2:$L$2,M$2)</f>
        <v>1990</v>
      </c>
      <c r="N41" s="33" cm="1">
        <f t="array" ref="N41">TREND($B41:$L41,$B$2:$L$2,N$2)</f>
        <v>1990</v>
      </c>
      <c r="O41" s="33" cm="1">
        <f t="array" ref="O41">TREND($B41:$L41,$B$2:$L$2,O$2)</f>
        <v>1990</v>
      </c>
      <c r="P41" s="33" cm="1">
        <f t="array" ref="P41">TREND($B41:$L41,$B$2:$L$2,P$2)</f>
        <v>1990</v>
      </c>
      <c r="Q41" s="33" cm="1">
        <f t="array" ref="Q41">TREND($B41:$L41,$B$2:$L$2,Q$2)</f>
        <v>1990</v>
      </c>
      <c r="R41" s="33" cm="1">
        <f t="array" ref="R41">TREND($B41:$L41,$B$2:$L$2,R$2)</f>
        <v>1990</v>
      </c>
      <c r="S41" s="33" cm="1">
        <f t="array" ref="S41">TREND($B41:$L41,$B$2:$L$2,S$2)</f>
        <v>1990</v>
      </c>
      <c r="T41" s="33" cm="1">
        <f t="array" ref="T41">TREND($B41:$L41,$B$2:$L$2,T$2)</f>
        <v>1990</v>
      </c>
      <c r="U41" s="33" cm="1">
        <f t="array" ref="U41">TREND($B41:$L41,$B$2:$L$2,U$2)</f>
        <v>1990</v>
      </c>
      <c r="V41" s="33" cm="1">
        <f t="array" ref="V41">TREND($B41:$L41,$B$2:$L$2,V$2)</f>
        <v>1990</v>
      </c>
      <c r="W41" s="33" cm="1">
        <f t="array" ref="W41">TREND($B41:$L41,$B$2:$L$2,W$2)</f>
        <v>1990</v>
      </c>
      <c r="X41" s="33" cm="1">
        <f t="array" ref="X41">TREND($B41:$L41,$B$2:$L$2,X$2)</f>
        <v>1990</v>
      </c>
      <c r="Y41" s="33" cm="1">
        <f t="array" ref="Y41">TREND($B41:$L41,$B$2:$L$2,Y$2)</f>
        <v>1990</v>
      </c>
      <c r="Z41" s="33" cm="1">
        <f t="array" ref="Z41">TREND($B41:$L41,$B$2:$L$2,Z$2)</f>
        <v>1990</v>
      </c>
      <c r="AA41" s="33" cm="1">
        <f t="array" ref="AA41">TREND($B41:$L41,$B$2:$L$2,AA$2)</f>
        <v>1990</v>
      </c>
      <c r="AB41" s="33" cm="1">
        <f t="array" ref="AB41">TREND($B41:$L41,$B$2:$L$2,AB$2)</f>
        <v>1990</v>
      </c>
      <c r="AC41" s="33" cm="1">
        <f t="array" ref="AC41">TREND($B41:$L41,$B$2:$L$2,AC$2)</f>
        <v>1990</v>
      </c>
      <c r="AD41" s="33" cm="1">
        <f t="array" ref="AD41">TREND($B41:$L41,$B$2:$L$2,AD$2)</f>
        <v>1990</v>
      </c>
      <c r="AE41" s="33" cm="1">
        <f t="array" ref="AE41">TREND($B41:$L41,$B$2:$L$2,AE$2)</f>
        <v>1990</v>
      </c>
      <c r="AF41" s="33" cm="1">
        <f t="array" ref="AF41">TREND($B41:$L41,$B$2:$L$2,AF$2)</f>
        <v>1990</v>
      </c>
    </row>
    <row r="42" spans="1:32">
      <c r="A42" s="17" t="s">
        <v>8</v>
      </c>
      <c r="B42" s="33">
        <f>KRW!B42</f>
        <v>200</v>
      </c>
      <c r="C42" s="33">
        <f t="shared" ref="C42:K42" si="33">B42+($L42-$B42)/($L$2-$B$2)</f>
        <v>200</v>
      </c>
      <c r="D42" s="33">
        <f t="shared" si="33"/>
        <v>200</v>
      </c>
      <c r="E42" s="33">
        <f t="shared" si="33"/>
        <v>200</v>
      </c>
      <c r="F42" s="33">
        <f t="shared" si="33"/>
        <v>200</v>
      </c>
      <c r="G42" s="33">
        <f t="shared" si="33"/>
        <v>200</v>
      </c>
      <c r="H42" s="33">
        <f t="shared" si="33"/>
        <v>200</v>
      </c>
      <c r="I42" s="33">
        <f t="shared" si="33"/>
        <v>200</v>
      </c>
      <c r="J42" s="33">
        <f t="shared" si="33"/>
        <v>200</v>
      </c>
      <c r="K42" s="33">
        <f t="shared" si="33"/>
        <v>200</v>
      </c>
      <c r="L42" s="33">
        <f>KRW!D42</f>
        <v>200</v>
      </c>
      <c r="M42" s="33" cm="1">
        <f t="array" ref="M42">TREND($B42:$L42,$B$2:$L$2,M$2)</f>
        <v>200</v>
      </c>
      <c r="N42" s="33" cm="1">
        <f t="array" ref="N42">TREND($B42:$L42,$B$2:$L$2,N$2)</f>
        <v>200</v>
      </c>
      <c r="O42" s="33" cm="1">
        <f t="array" ref="O42">TREND($B42:$L42,$B$2:$L$2,O$2)</f>
        <v>200</v>
      </c>
      <c r="P42" s="33" cm="1">
        <f t="array" ref="P42">TREND($B42:$L42,$B$2:$L$2,P$2)</f>
        <v>200</v>
      </c>
      <c r="Q42" s="33" cm="1">
        <f t="array" ref="Q42">TREND($B42:$L42,$B$2:$L$2,Q$2)</f>
        <v>200</v>
      </c>
      <c r="R42" s="33" cm="1">
        <f t="array" ref="R42">TREND($B42:$L42,$B$2:$L$2,R$2)</f>
        <v>200</v>
      </c>
      <c r="S42" s="33" cm="1">
        <f t="array" ref="S42">TREND($B42:$L42,$B$2:$L$2,S$2)</f>
        <v>200</v>
      </c>
      <c r="T42" s="33" cm="1">
        <f t="array" ref="T42">TREND($B42:$L42,$B$2:$L$2,T$2)</f>
        <v>200</v>
      </c>
      <c r="U42" s="33" cm="1">
        <f t="array" ref="U42">TREND($B42:$L42,$B$2:$L$2,U$2)</f>
        <v>200</v>
      </c>
      <c r="V42" s="33" cm="1">
        <f t="array" ref="V42">TREND($B42:$L42,$B$2:$L$2,V$2)</f>
        <v>200</v>
      </c>
      <c r="W42" s="33" cm="1">
        <f t="array" ref="W42">TREND($B42:$L42,$B$2:$L$2,W$2)</f>
        <v>200</v>
      </c>
      <c r="X42" s="33" cm="1">
        <f t="array" ref="X42">TREND($B42:$L42,$B$2:$L$2,X$2)</f>
        <v>200</v>
      </c>
      <c r="Y42" s="33" cm="1">
        <f t="array" ref="Y42">TREND($B42:$L42,$B$2:$L$2,Y$2)</f>
        <v>200</v>
      </c>
      <c r="Z42" s="33" cm="1">
        <f t="array" ref="Z42">TREND($B42:$L42,$B$2:$L$2,Z$2)</f>
        <v>200</v>
      </c>
      <c r="AA42" s="33" cm="1">
        <f t="array" ref="AA42">TREND($B42:$L42,$B$2:$L$2,AA$2)</f>
        <v>200</v>
      </c>
      <c r="AB42" s="33" cm="1">
        <f t="array" ref="AB42">TREND($B42:$L42,$B$2:$L$2,AB$2)</f>
        <v>200</v>
      </c>
      <c r="AC42" s="33" cm="1">
        <f t="array" ref="AC42">TREND($B42:$L42,$B$2:$L$2,AC$2)</f>
        <v>200</v>
      </c>
      <c r="AD42" s="33" cm="1">
        <f t="array" ref="AD42">TREND($B42:$L42,$B$2:$L$2,AD$2)</f>
        <v>200</v>
      </c>
      <c r="AE42" s="33" cm="1">
        <f t="array" ref="AE42">TREND($B42:$L42,$B$2:$L$2,AE$2)</f>
        <v>200</v>
      </c>
      <c r="AF42" s="33" cm="1">
        <f t="array" ref="AF42">TREND($B42:$L42,$B$2:$L$2,AF$2)</f>
        <v>200</v>
      </c>
    </row>
    <row r="43" spans="1:32">
      <c r="A43" s="17" t="s">
        <v>21</v>
      </c>
      <c r="B43" s="33">
        <f>KRW!B43</f>
        <v>100</v>
      </c>
      <c r="C43" s="33">
        <f t="shared" ref="C43:K43" si="34">B43+($L43-$B43)/($L$2-$B$2)</f>
        <v>100</v>
      </c>
      <c r="D43" s="33">
        <f t="shared" si="34"/>
        <v>100</v>
      </c>
      <c r="E43" s="33">
        <f t="shared" si="34"/>
        <v>100</v>
      </c>
      <c r="F43" s="33">
        <f t="shared" si="34"/>
        <v>100</v>
      </c>
      <c r="G43" s="33">
        <f t="shared" si="34"/>
        <v>100</v>
      </c>
      <c r="H43" s="33">
        <f t="shared" si="34"/>
        <v>100</v>
      </c>
      <c r="I43" s="33">
        <f t="shared" si="34"/>
        <v>100</v>
      </c>
      <c r="J43" s="33">
        <f t="shared" si="34"/>
        <v>100</v>
      </c>
      <c r="K43" s="33">
        <f t="shared" si="34"/>
        <v>100</v>
      </c>
      <c r="L43" s="33">
        <f>KRW!D43</f>
        <v>100</v>
      </c>
      <c r="M43" s="33" cm="1">
        <f t="array" ref="M43">TREND($B43:$L43,$B$2:$L$2,M$2)</f>
        <v>100</v>
      </c>
      <c r="N43" s="33" cm="1">
        <f t="array" ref="N43">TREND($B43:$L43,$B$2:$L$2,N$2)</f>
        <v>100</v>
      </c>
      <c r="O43" s="33" cm="1">
        <f t="array" ref="O43">TREND($B43:$L43,$B$2:$L$2,O$2)</f>
        <v>100</v>
      </c>
      <c r="P43" s="33" cm="1">
        <f t="array" ref="P43">TREND($B43:$L43,$B$2:$L$2,P$2)</f>
        <v>100</v>
      </c>
      <c r="Q43" s="33" cm="1">
        <f t="array" ref="Q43">TREND($B43:$L43,$B$2:$L$2,Q$2)</f>
        <v>100</v>
      </c>
      <c r="R43" s="33" cm="1">
        <f t="array" ref="R43">TREND($B43:$L43,$B$2:$L$2,R$2)</f>
        <v>100</v>
      </c>
      <c r="S43" s="33" cm="1">
        <f t="array" ref="S43">TREND($B43:$L43,$B$2:$L$2,S$2)</f>
        <v>100</v>
      </c>
      <c r="T43" s="33" cm="1">
        <f t="array" ref="T43">TREND($B43:$L43,$B$2:$L$2,T$2)</f>
        <v>100</v>
      </c>
      <c r="U43" s="33" cm="1">
        <f t="array" ref="U43">TREND($B43:$L43,$B$2:$L$2,U$2)</f>
        <v>100</v>
      </c>
      <c r="V43" s="33" cm="1">
        <f t="array" ref="V43">TREND($B43:$L43,$B$2:$L$2,V$2)</f>
        <v>100</v>
      </c>
      <c r="W43" s="33" cm="1">
        <f t="array" ref="W43">TREND($B43:$L43,$B$2:$L$2,W$2)</f>
        <v>100</v>
      </c>
      <c r="X43" s="33" cm="1">
        <f t="array" ref="X43">TREND($B43:$L43,$B$2:$L$2,X$2)</f>
        <v>100</v>
      </c>
      <c r="Y43" s="33" cm="1">
        <f t="array" ref="Y43">TREND($B43:$L43,$B$2:$L$2,Y$2)</f>
        <v>100</v>
      </c>
      <c r="Z43" s="33" cm="1">
        <f t="array" ref="Z43">TREND($B43:$L43,$B$2:$L$2,Z$2)</f>
        <v>100</v>
      </c>
      <c r="AA43" s="33" cm="1">
        <f t="array" ref="AA43">TREND($B43:$L43,$B$2:$L$2,AA$2)</f>
        <v>100</v>
      </c>
      <c r="AB43" s="33" cm="1">
        <f t="array" ref="AB43">TREND($B43:$L43,$B$2:$L$2,AB$2)</f>
        <v>100</v>
      </c>
      <c r="AC43" s="33" cm="1">
        <f t="array" ref="AC43">TREND($B43:$L43,$B$2:$L$2,AC$2)</f>
        <v>100</v>
      </c>
      <c r="AD43" s="33" cm="1">
        <f t="array" ref="AD43">TREND($B43:$L43,$B$2:$L$2,AD$2)</f>
        <v>100</v>
      </c>
      <c r="AE43" s="33" cm="1">
        <f t="array" ref="AE43">TREND($B43:$L43,$B$2:$L$2,AE$2)</f>
        <v>100</v>
      </c>
      <c r="AF43" s="33" cm="1">
        <f t="array" ref="AF43">TREND($B43:$L43,$B$2:$L$2,AF$2)</f>
        <v>100</v>
      </c>
    </row>
    <row r="44" spans="1:32">
      <c r="A44" s="17" t="s">
        <v>9</v>
      </c>
      <c r="B44" s="33">
        <f>KRW!B44</f>
        <v>100</v>
      </c>
      <c r="C44" s="33">
        <f t="shared" ref="C44:K44" si="35">B44+($L44-$B44)/($L$2-$B$2)</f>
        <v>100</v>
      </c>
      <c r="D44" s="33">
        <f t="shared" si="35"/>
        <v>100</v>
      </c>
      <c r="E44" s="33">
        <f t="shared" si="35"/>
        <v>100</v>
      </c>
      <c r="F44" s="33">
        <f t="shared" si="35"/>
        <v>100</v>
      </c>
      <c r="G44" s="33">
        <f t="shared" si="35"/>
        <v>100</v>
      </c>
      <c r="H44" s="33">
        <f t="shared" si="35"/>
        <v>100</v>
      </c>
      <c r="I44" s="33">
        <f t="shared" si="35"/>
        <v>100</v>
      </c>
      <c r="J44" s="33">
        <f t="shared" si="35"/>
        <v>100</v>
      </c>
      <c r="K44" s="33">
        <f t="shared" si="35"/>
        <v>100</v>
      </c>
      <c r="L44" s="33">
        <f>KRW!D44</f>
        <v>100</v>
      </c>
      <c r="M44" s="33" cm="1">
        <f t="array" ref="M44">TREND($B44:$L44,$B$2:$L$2,M$2)</f>
        <v>100</v>
      </c>
      <c r="N44" s="33" cm="1">
        <f t="array" ref="N44">TREND($B44:$L44,$B$2:$L$2,N$2)</f>
        <v>100</v>
      </c>
      <c r="O44" s="33" cm="1">
        <f t="array" ref="O44">TREND($B44:$L44,$B$2:$L$2,O$2)</f>
        <v>100</v>
      </c>
      <c r="P44" s="33" cm="1">
        <f t="array" ref="P44">TREND($B44:$L44,$B$2:$L$2,P$2)</f>
        <v>100</v>
      </c>
      <c r="Q44" s="33" cm="1">
        <f t="array" ref="Q44">TREND($B44:$L44,$B$2:$L$2,Q$2)</f>
        <v>100</v>
      </c>
      <c r="R44" s="33" cm="1">
        <f t="array" ref="R44">TREND($B44:$L44,$B$2:$L$2,R$2)</f>
        <v>100</v>
      </c>
      <c r="S44" s="33" cm="1">
        <f t="array" ref="S44">TREND($B44:$L44,$B$2:$L$2,S$2)</f>
        <v>100</v>
      </c>
      <c r="T44" s="33" cm="1">
        <f t="array" ref="T44">TREND($B44:$L44,$B$2:$L$2,T$2)</f>
        <v>100</v>
      </c>
      <c r="U44" s="33" cm="1">
        <f t="array" ref="U44">TREND($B44:$L44,$B$2:$L$2,U$2)</f>
        <v>100</v>
      </c>
      <c r="V44" s="33" cm="1">
        <f t="array" ref="V44">TREND($B44:$L44,$B$2:$L$2,V$2)</f>
        <v>100</v>
      </c>
      <c r="W44" s="33" cm="1">
        <f t="array" ref="W44">TREND($B44:$L44,$B$2:$L$2,W$2)</f>
        <v>100</v>
      </c>
      <c r="X44" s="33" cm="1">
        <f t="array" ref="X44">TREND($B44:$L44,$B$2:$L$2,X$2)</f>
        <v>100</v>
      </c>
      <c r="Y44" s="33" cm="1">
        <f t="array" ref="Y44">TREND($B44:$L44,$B$2:$L$2,Y$2)</f>
        <v>100</v>
      </c>
      <c r="Z44" s="33" cm="1">
        <f t="array" ref="Z44">TREND($B44:$L44,$B$2:$L$2,Z$2)</f>
        <v>100</v>
      </c>
      <c r="AA44" s="33" cm="1">
        <f t="array" ref="AA44">TREND($B44:$L44,$B$2:$L$2,AA$2)</f>
        <v>100</v>
      </c>
      <c r="AB44" s="33" cm="1">
        <f t="array" ref="AB44">TREND($B44:$L44,$B$2:$L$2,AB$2)</f>
        <v>100</v>
      </c>
      <c r="AC44" s="33" cm="1">
        <f t="array" ref="AC44">TREND($B44:$L44,$B$2:$L$2,AC$2)</f>
        <v>100</v>
      </c>
      <c r="AD44" s="33" cm="1">
        <f t="array" ref="AD44">TREND($B44:$L44,$B$2:$L$2,AD$2)</f>
        <v>100</v>
      </c>
      <c r="AE44" s="33" cm="1">
        <f t="array" ref="AE44">TREND($B44:$L44,$B$2:$L$2,AE$2)</f>
        <v>100</v>
      </c>
      <c r="AF44" s="33" cm="1">
        <f t="array" ref="AF44">TREND($B44:$L44,$B$2:$L$2,AF$2)</f>
        <v>100</v>
      </c>
    </row>
    <row r="45" spans="1:32">
      <c r="A45" s="17" t="s">
        <v>10</v>
      </c>
      <c r="B45" s="33">
        <f>KRW!B45</f>
        <v>0</v>
      </c>
      <c r="C45" s="33">
        <f t="shared" ref="C45:K45" si="36">B45+($L45-$B45)/($L$2-$B$2)</f>
        <v>0</v>
      </c>
      <c r="D45" s="33">
        <f t="shared" si="36"/>
        <v>0</v>
      </c>
      <c r="E45" s="33">
        <f t="shared" si="36"/>
        <v>0</v>
      </c>
      <c r="F45" s="33">
        <f t="shared" si="36"/>
        <v>0</v>
      </c>
      <c r="G45" s="33">
        <f t="shared" si="36"/>
        <v>0</v>
      </c>
      <c r="H45" s="33">
        <f t="shared" si="36"/>
        <v>0</v>
      </c>
      <c r="I45" s="33">
        <f t="shared" si="36"/>
        <v>0</v>
      </c>
      <c r="J45" s="33">
        <f t="shared" si="36"/>
        <v>0</v>
      </c>
      <c r="K45" s="33">
        <f t="shared" si="36"/>
        <v>0</v>
      </c>
      <c r="L45" s="33">
        <f>KRW!D45</f>
        <v>0</v>
      </c>
      <c r="M45" s="33" cm="1">
        <f t="array" ref="M45">TREND($B45:$L45,$B$2:$L$2,M$2)</f>
        <v>0</v>
      </c>
      <c r="N45" s="33" cm="1">
        <f t="array" ref="N45">TREND($B45:$L45,$B$2:$L$2,N$2)</f>
        <v>0</v>
      </c>
      <c r="O45" s="33" cm="1">
        <f t="array" ref="O45">TREND($B45:$L45,$B$2:$L$2,O$2)</f>
        <v>0</v>
      </c>
      <c r="P45" s="33" cm="1">
        <f t="array" ref="P45">TREND($B45:$L45,$B$2:$L$2,P$2)</f>
        <v>0</v>
      </c>
      <c r="Q45" s="33" cm="1">
        <f t="array" ref="Q45">TREND($B45:$L45,$B$2:$L$2,Q$2)</f>
        <v>0</v>
      </c>
      <c r="R45" s="33" cm="1">
        <f t="array" ref="R45">TREND($B45:$L45,$B$2:$L$2,R$2)</f>
        <v>0</v>
      </c>
      <c r="S45" s="33" cm="1">
        <f t="array" ref="S45">TREND($B45:$L45,$B$2:$L$2,S$2)</f>
        <v>0</v>
      </c>
      <c r="T45" s="33" cm="1">
        <f t="array" ref="T45">TREND($B45:$L45,$B$2:$L$2,T$2)</f>
        <v>0</v>
      </c>
      <c r="U45" s="33" cm="1">
        <f t="array" ref="U45">TREND($B45:$L45,$B$2:$L$2,U$2)</f>
        <v>0</v>
      </c>
      <c r="V45" s="33" cm="1">
        <f t="array" ref="V45">TREND($B45:$L45,$B$2:$L$2,V$2)</f>
        <v>0</v>
      </c>
      <c r="W45" s="33" cm="1">
        <f t="array" ref="W45">TREND($B45:$L45,$B$2:$L$2,W$2)</f>
        <v>0</v>
      </c>
      <c r="X45" s="33" cm="1">
        <f t="array" ref="X45">TREND($B45:$L45,$B$2:$L$2,X$2)</f>
        <v>0</v>
      </c>
      <c r="Y45" s="33" cm="1">
        <f t="array" ref="Y45">TREND($B45:$L45,$B$2:$L$2,Y$2)</f>
        <v>0</v>
      </c>
      <c r="Z45" s="33" cm="1">
        <f t="array" ref="Z45">TREND($B45:$L45,$B$2:$L$2,Z$2)</f>
        <v>0</v>
      </c>
      <c r="AA45" s="33" cm="1">
        <f t="array" ref="AA45">TREND($B45:$L45,$B$2:$L$2,AA$2)</f>
        <v>0</v>
      </c>
      <c r="AB45" s="33" cm="1">
        <f t="array" ref="AB45">TREND($B45:$L45,$B$2:$L$2,AB$2)</f>
        <v>0</v>
      </c>
      <c r="AC45" s="33" cm="1">
        <f t="array" ref="AC45">TREND($B45:$L45,$B$2:$L$2,AC$2)</f>
        <v>0</v>
      </c>
      <c r="AD45" s="33" cm="1">
        <f t="array" ref="AD45">TREND($B45:$L45,$B$2:$L$2,AD$2)</f>
        <v>0</v>
      </c>
      <c r="AE45" s="33" cm="1">
        <f t="array" ref="AE45">TREND($B45:$L45,$B$2:$L$2,AE$2)</f>
        <v>0</v>
      </c>
      <c r="AF45" s="33" cm="1">
        <f t="array" ref="AF45">TREND($B45:$L45,$B$2:$L$2,AF$2)</f>
        <v>0</v>
      </c>
    </row>
    <row r="46" spans="1:32">
      <c r="A46" s="17" t="s">
        <v>11</v>
      </c>
      <c r="B46" s="33">
        <f>KRW!B46</f>
        <v>100</v>
      </c>
      <c r="C46" s="33">
        <f t="shared" ref="C46:K46" si="37">B46+($L46-$B46)/($L$2-$B$2)</f>
        <v>100</v>
      </c>
      <c r="D46" s="33">
        <f t="shared" si="37"/>
        <v>100</v>
      </c>
      <c r="E46" s="33">
        <f t="shared" si="37"/>
        <v>100</v>
      </c>
      <c r="F46" s="33">
        <f t="shared" si="37"/>
        <v>100</v>
      </c>
      <c r="G46" s="33">
        <f t="shared" si="37"/>
        <v>100</v>
      </c>
      <c r="H46" s="33">
        <f t="shared" si="37"/>
        <v>100</v>
      </c>
      <c r="I46" s="33">
        <f t="shared" si="37"/>
        <v>100</v>
      </c>
      <c r="J46" s="33">
        <f t="shared" si="37"/>
        <v>100</v>
      </c>
      <c r="K46" s="33">
        <f t="shared" si="37"/>
        <v>100</v>
      </c>
      <c r="L46" s="33">
        <f>KRW!D46</f>
        <v>100</v>
      </c>
      <c r="M46" s="33" cm="1">
        <f t="array" ref="M46">TREND($B46:$L46,$B$2:$L$2,M$2)</f>
        <v>100</v>
      </c>
      <c r="N46" s="33" cm="1">
        <f t="array" ref="N46">TREND($B46:$L46,$B$2:$L$2,N$2)</f>
        <v>100</v>
      </c>
      <c r="O46" s="33" cm="1">
        <f t="array" ref="O46">TREND($B46:$L46,$B$2:$L$2,O$2)</f>
        <v>100</v>
      </c>
      <c r="P46" s="33" cm="1">
        <f t="array" ref="P46">TREND($B46:$L46,$B$2:$L$2,P$2)</f>
        <v>100</v>
      </c>
      <c r="Q46" s="33" cm="1">
        <f t="array" ref="Q46">TREND($B46:$L46,$B$2:$L$2,Q$2)</f>
        <v>100</v>
      </c>
      <c r="R46" s="33" cm="1">
        <f t="array" ref="R46">TREND($B46:$L46,$B$2:$L$2,R$2)</f>
        <v>100</v>
      </c>
      <c r="S46" s="33" cm="1">
        <f t="array" ref="S46">TREND($B46:$L46,$B$2:$L$2,S$2)</f>
        <v>100</v>
      </c>
      <c r="T46" s="33" cm="1">
        <f t="array" ref="T46">TREND($B46:$L46,$B$2:$L$2,T$2)</f>
        <v>100</v>
      </c>
      <c r="U46" s="33" cm="1">
        <f t="array" ref="U46">TREND($B46:$L46,$B$2:$L$2,U$2)</f>
        <v>100</v>
      </c>
      <c r="V46" s="33" cm="1">
        <f t="array" ref="V46">TREND($B46:$L46,$B$2:$L$2,V$2)</f>
        <v>100</v>
      </c>
      <c r="W46" s="33" cm="1">
        <f t="array" ref="W46">TREND($B46:$L46,$B$2:$L$2,W$2)</f>
        <v>100</v>
      </c>
      <c r="X46" s="33" cm="1">
        <f t="array" ref="X46">TREND($B46:$L46,$B$2:$L$2,X$2)</f>
        <v>100</v>
      </c>
      <c r="Y46" s="33" cm="1">
        <f t="array" ref="Y46">TREND($B46:$L46,$B$2:$L$2,Y$2)</f>
        <v>100</v>
      </c>
      <c r="Z46" s="33" cm="1">
        <f t="array" ref="Z46">TREND($B46:$L46,$B$2:$L$2,Z$2)</f>
        <v>100</v>
      </c>
      <c r="AA46" s="33" cm="1">
        <f t="array" ref="AA46">TREND($B46:$L46,$B$2:$L$2,AA$2)</f>
        <v>100</v>
      </c>
      <c r="AB46" s="33" cm="1">
        <f t="array" ref="AB46">TREND($B46:$L46,$B$2:$L$2,AB$2)</f>
        <v>100</v>
      </c>
      <c r="AC46" s="33" cm="1">
        <f t="array" ref="AC46">TREND($B46:$L46,$B$2:$L$2,AC$2)</f>
        <v>100</v>
      </c>
      <c r="AD46" s="33" cm="1">
        <f t="array" ref="AD46">TREND($B46:$L46,$B$2:$L$2,AD$2)</f>
        <v>100</v>
      </c>
      <c r="AE46" s="33" cm="1">
        <f t="array" ref="AE46">TREND($B46:$L46,$B$2:$L$2,AE$2)</f>
        <v>100</v>
      </c>
      <c r="AF46" s="33" cm="1">
        <f t="array" ref="AF46">TREND($B46:$L46,$B$2:$L$2,AF$2)</f>
        <v>100</v>
      </c>
    </row>
    <row r="47" spans="1:32">
      <c r="A47" s="17" t="s">
        <v>15</v>
      </c>
      <c r="B47" s="33">
        <f>KRW!B47</f>
        <v>100</v>
      </c>
      <c r="C47" s="33">
        <f t="shared" ref="C47:K47" si="38">B47+($L47-$B47)/($L$2-$B$2)</f>
        <v>100</v>
      </c>
      <c r="D47" s="33">
        <f t="shared" si="38"/>
        <v>100</v>
      </c>
      <c r="E47" s="33">
        <f t="shared" si="38"/>
        <v>100</v>
      </c>
      <c r="F47" s="33">
        <f t="shared" si="38"/>
        <v>100</v>
      </c>
      <c r="G47" s="33">
        <f t="shared" si="38"/>
        <v>100</v>
      </c>
      <c r="H47" s="33">
        <f t="shared" si="38"/>
        <v>100</v>
      </c>
      <c r="I47" s="33">
        <f t="shared" si="38"/>
        <v>100</v>
      </c>
      <c r="J47" s="33">
        <f t="shared" si="38"/>
        <v>100</v>
      </c>
      <c r="K47" s="33">
        <f t="shared" si="38"/>
        <v>100</v>
      </c>
      <c r="L47" s="33">
        <f>KRW!D47</f>
        <v>100</v>
      </c>
      <c r="M47" s="33" cm="1">
        <f t="array" ref="M47">TREND($B47:$L47,$B$2:$L$2,M$2)</f>
        <v>100</v>
      </c>
      <c r="N47" s="33" cm="1">
        <f t="array" ref="N47">TREND($B47:$L47,$B$2:$L$2,N$2)</f>
        <v>100</v>
      </c>
      <c r="O47" s="33" cm="1">
        <f t="array" ref="O47">TREND($B47:$L47,$B$2:$L$2,O$2)</f>
        <v>100</v>
      </c>
      <c r="P47" s="33" cm="1">
        <f t="array" ref="P47">TREND($B47:$L47,$B$2:$L$2,P$2)</f>
        <v>100</v>
      </c>
      <c r="Q47" s="33" cm="1">
        <f t="array" ref="Q47">TREND($B47:$L47,$B$2:$L$2,Q$2)</f>
        <v>100</v>
      </c>
      <c r="R47" s="33" cm="1">
        <f t="array" ref="R47">TREND($B47:$L47,$B$2:$L$2,R$2)</f>
        <v>100</v>
      </c>
      <c r="S47" s="33" cm="1">
        <f t="array" ref="S47">TREND($B47:$L47,$B$2:$L$2,S$2)</f>
        <v>100</v>
      </c>
      <c r="T47" s="33" cm="1">
        <f t="array" ref="T47">TREND($B47:$L47,$B$2:$L$2,T$2)</f>
        <v>100</v>
      </c>
      <c r="U47" s="33" cm="1">
        <f t="array" ref="U47">TREND($B47:$L47,$B$2:$L$2,U$2)</f>
        <v>100</v>
      </c>
      <c r="V47" s="33" cm="1">
        <f t="array" ref="V47">TREND($B47:$L47,$B$2:$L$2,V$2)</f>
        <v>100</v>
      </c>
      <c r="W47" s="33" cm="1">
        <f t="array" ref="W47">TREND($B47:$L47,$B$2:$L$2,W$2)</f>
        <v>100</v>
      </c>
      <c r="X47" s="33" cm="1">
        <f t="array" ref="X47">TREND($B47:$L47,$B$2:$L$2,X$2)</f>
        <v>100</v>
      </c>
      <c r="Y47" s="33" cm="1">
        <f t="array" ref="Y47">TREND($B47:$L47,$B$2:$L$2,Y$2)</f>
        <v>100</v>
      </c>
      <c r="Z47" s="33" cm="1">
        <f t="array" ref="Z47">TREND($B47:$L47,$B$2:$L$2,Z$2)</f>
        <v>100</v>
      </c>
      <c r="AA47" s="33" cm="1">
        <f t="array" ref="AA47">TREND($B47:$L47,$B$2:$L$2,AA$2)</f>
        <v>100</v>
      </c>
      <c r="AB47" s="33" cm="1">
        <f t="array" ref="AB47">TREND($B47:$L47,$B$2:$L$2,AB$2)</f>
        <v>100</v>
      </c>
      <c r="AC47" s="33" cm="1">
        <f t="array" ref="AC47">TREND($B47:$L47,$B$2:$L$2,AC$2)</f>
        <v>100</v>
      </c>
      <c r="AD47" s="33" cm="1">
        <f t="array" ref="AD47">TREND($B47:$L47,$B$2:$L$2,AD$2)</f>
        <v>100</v>
      </c>
      <c r="AE47" s="33" cm="1">
        <f t="array" ref="AE47">TREND($B47:$L47,$B$2:$L$2,AE$2)</f>
        <v>100</v>
      </c>
      <c r="AF47" s="33" cm="1">
        <f t="array" ref="AF47">TREND($B47:$L47,$B$2:$L$2,AF$2)</f>
        <v>100</v>
      </c>
    </row>
    <row r="48" spans="1:32">
      <c r="A48" s="17" t="s">
        <v>16</v>
      </c>
      <c r="B48" s="33">
        <f>KRW!B48</f>
        <v>150</v>
      </c>
      <c r="C48" s="33">
        <f t="shared" ref="C48:K48" si="39">B48+($L48-$B48)/($L$2-$B$2)</f>
        <v>150</v>
      </c>
      <c r="D48" s="33">
        <f t="shared" si="39"/>
        <v>150</v>
      </c>
      <c r="E48" s="33">
        <f t="shared" si="39"/>
        <v>150</v>
      </c>
      <c r="F48" s="33">
        <f t="shared" si="39"/>
        <v>150</v>
      </c>
      <c r="G48" s="33">
        <f t="shared" si="39"/>
        <v>150</v>
      </c>
      <c r="H48" s="33">
        <f t="shared" si="39"/>
        <v>150</v>
      </c>
      <c r="I48" s="33">
        <f t="shared" si="39"/>
        <v>150</v>
      </c>
      <c r="J48" s="33">
        <f t="shared" si="39"/>
        <v>150</v>
      </c>
      <c r="K48" s="33">
        <f t="shared" si="39"/>
        <v>150</v>
      </c>
      <c r="L48" s="33">
        <f>KRW!D48</f>
        <v>150</v>
      </c>
      <c r="M48" s="33" cm="1">
        <f t="array" ref="M48">TREND($B48:$L48,$B$2:$L$2,M$2)</f>
        <v>150</v>
      </c>
      <c r="N48" s="33" cm="1">
        <f t="array" ref="N48">TREND($B48:$L48,$B$2:$L$2,N$2)</f>
        <v>150</v>
      </c>
      <c r="O48" s="33" cm="1">
        <f t="array" ref="O48">TREND($B48:$L48,$B$2:$L$2,O$2)</f>
        <v>150</v>
      </c>
      <c r="P48" s="33" cm="1">
        <f t="array" ref="P48">TREND($B48:$L48,$B$2:$L$2,P$2)</f>
        <v>150</v>
      </c>
      <c r="Q48" s="33" cm="1">
        <f t="array" ref="Q48">TREND($B48:$L48,$B$2:$L$2,Q$2)</f>
        <v>150</v>
      </c>
      <c r="R48" s="33" cm="1">
        <f t="array" ref="R48">TREND($B48:$L48,$B$2:$L$2,R$2)</f>
        <v>150</v>
      </c>
      <c r="S48" s="33" cm="1">
        <f t="array" ref="S48">TREND($B48:$L48,$B$2:$L$2,S$2)</f>
        <v>150</v>
      </c>
      <c r="T48" s="33" cm="1">
        <f t="array" ref="T48">TREND($B48:$L48,$B$2:$L$2,T$2)</f>
        <v>150</v>
      </c>
      <c r="U48" s="33" cm="1">
        <f t="array" ref="U48">TREND($B48:$L48,$B$2:$L$2,U$2)</f>
        <v>150</v>
      </c>
      <c r="V48" s="33" cm="1">
        <f t="array" ref="V48">TREND($B48:$L48,$B$2:$L$2,V$2)</f>
        <v>150</v>
      </c>
      <c r="W48" s="33" cm="1">
        <f t="array" ref="W48">TREND($B48:$L48,$B$2:$L$2,W$2)</f>
        <v>150</v>
      </c>
      <c r="X48" s="33" cm="1">
        <f t="array" ref="X48">TREND($B48:$L48,$B$2:$L$2,X$2)</f>
        <v>150</v>
      </c>
      <c r="Y48" s="33" cm="1">
        <f t="array" ref="Y48">TREND($B48:$L48,$B$2:$L$2,Y$2)</f>
        <v>150</v>
      </c>
      <c r="Z48" s="33" cm="1">
        <f t="array" ref="Z48">TREND($B48:$L48,$B$2:$L$2,Z$2)</f>
        <v>150</v>
      </c>
      <c r="AA48" s="33" cm="1">
        <f t="array" ref="AA48">TREND($B48:$L48,$B$2:$L$2,AA$2)</f>
        <v>150</v>
      </c>
      <c r="AB48" s="33" cm="1">
        <f t="array" ref="AB48">TREND($B48:$L48,$B$2:$L$2,AB$2)</f>
        <v>150</v>
      </c>
      <c r="AC48" s="33" cm="1">
        <f t="array" ref="AC48">TREND($B48:$L48,$B$2:$L$2,AC$2)</f>
        <v>150</v>
      </c>
      <c r="AD48" s="33" cm="1">
        <f t="array" ref="AD48">TREND($B48:$L48,$B$2:$L$2,AD$2)</f>
        <v>150</v>
      </c>
      <c r="AE48" s="33" cm="1">
        <f t="array" ref="AE48">TREND($B48:$L48,$B$2:$L$2,AE$2)</f>
        <v>150</v>
      </c>
      <c r="AF48" s="33" cm="1">
        <f t="array" ref="AF48">TREND($B48:$L48,$B$2:$L$2,AF$2)</f>
        <v>150</v>
      </c>
    </row>
    <row r="49" spans="1:32">
      <c r="A49" s="17" t="s">
        <v>17</v>
      </c>
      <c r="B49" s="33">
        <f>KRW!B49</f>
        <v>640</v>
      </c>
      <c r="C49" s="33">
        <f t="shared" ref="C49:K49" si="40">B49+($L49-$B49)/($L$2-$B$2)</f>
        <v>640</v>
      </c>
      <c r="D49" s="33">
        <f t="shared" si="40"/>
        <v>640</v>
      </c>
      <c r="E49" s="33">
        <f t="shared" si="40"/>
        <v>640</v>
      </c>
      <c r="F49" s="33">
        <f t="shared" si="40"/>
        <v>640</v>
      </c>
      <c r="G49" s="33">
        <f t="shared" si="40"/>
        <v>640</v>
      </c>
      <c r="H49" s="33">
        <f t="shared" si="40"/>
        <v>640</v>
      </c>
      <c r="I49" s="33">
        <f t="shared" si="40"/>
        <v>640</v>
      </c>
      <c r="J49" s="33">
        <f t="shared" si="40"/>
        <v>640</v>
      </c>
      <c r="K49" s="33">
        <f t="shared" si="40"/>
        <v>640</v>
      </c>
      <c r="L49" s="33">
        <f>KRW!D49</f>
        <v>640</v>
      </c>
      <c r="M49" s="33" cm="1">
        <f t="array" ref="M49">TREND($B49:$L49,$B$2:$L$2,M$2)</f>
        <v>640</v>
      </c>
      <c r="N49" s="33" cm="1">
        <f t="array" ref="N49">TREND($B49:$L49,$B$2:$L$2,N$2)</f>
        <v>640</v>
      </c>
      <c r="O49" s="33" cm="1">
        <f t="array" ref="O49">TREND($B49:$L49,$B$2:$L$2,O$2)</f>
        <v>640</v>
      </c>
      <c r="P49" s="33" cm="1">
        <f t="array" ref="P49">TREND($B49:$L49,$B$2:$L$2,P$2)</f>
        <v>640</v>
      </c>
      <c r="Q49" s="33" cm="1">
        <f t="array" ref="Q49">TREND($B49:$L49,$B$2:$L$2,Q$2)</f>
        <v>640</v>
      </c>
      <c r="R49" s="33" cm="1">
        <f t="array" ref="R49">TREND($B49:$L49,$B$2:$L$2,R$2)</f>
        <v>640</v>
      </c>
      <c r="S49" s="33" cm="1">
        <f t="array" ref="S49">TREND($B49:$L49,$B$2:$L$2,S$2)</f>
        <v>640</v>
      </c>
      <c r="T49" s="33" cm="1">
        <f t="array" ref="T49">TREND($B49:$L49,$B$2:$L$2,T$2)</f>
        <v>640</v>
      </c>
      <c r="U49" s="33" cm="1">
        <f t="array" ref="U49">TREND($B49:$L49,$B$2:$L$2,U$2)</f>
        <v>640</v>
      </c>
      <c r="V49" s="33" cm="1">
        <f t="array" ref="V49">TREND($B49:$L49,$B$2:$L$2,V$2)</f>
        <v>640</v>
      </c>
      <c r="W49" s="33" cm="1">
        <f t="array" ref="W49">TREND($B49:$L49,$B$2:$L$2,W$2)</f>
        <v>640</v>
      </c>
      <c r="X49" s="33" cm="1">
        <f t="array" ref="X49">TREND($B49:$L49,$B$2:$L$2,X$2)</f>
        <v>640</v>
      </c>
      <c r="Y49" s="33" cm="1">
        <f t="array" ref="Y49">TREND($B49:$L49,$B$2:$L$2,Y$2)</f>
        <v>640</v>
      </c>
      <c r="Z49" s="33" cm="1">
        <f t="array" ref="Z49">TREND($B49:$L49,$B$2:$L$2,Z$2)</f>
        <v>640</v>
      </c>
      <c r="AA49" s="33" cm="1">
        <f t="array" ref="AA49">TREND($B49:$L49,$B$2:$L$2,AA$2)</f>
        <v>640</v>
      </c>
      <c r="AB49" s="33" cm="1">
        <f t="array" ref="AB49">TREND($B49:$L49,$B$2:$L$2,AB$2)</f>
        <v>640</v>
      </c>
      <c r="AC49" s="33" cm="1">
        <f t="array" ref="AC49">TREND($B49:$L49,$B$2:$L$2,AC$2)</f>
        <v>640</v>
      </c>
      <c r="AD49" s="33" cm="1">
        <f t="array" ref="AD49">TREND($B49:$L49,$B$2:$L$2,AD$2)</f>
        <v>640</v>
      </c>
      <c r="AE49" s="33" cm="1">
        <f t="array" ref="AE49">TREND($B49:$L49,$B$2:$L$2,AE$2)</f>
        <v>640</v>
      </c>
      <c r="AF49" s="33" cm="1">
        <f t="array" ref="AF49">TREND($B49:$L49,$B$2:$L$2,AF$2)</f>
        <v>640</v>
      </c>
    </row>
    <row r="50" spans="1:32">
      <c r="A50" s="17" t="s">
        <v>22</v>
      </c>
      <c r="B50" s="33">
        <f>KRW!B50</f>
        <v>1180</v>
      </c>
      <c r="C50" s="33">
        <f t="shared" ref="C50:K50" si="41">B50+($L50-$B50)/($L$2-$B$2)</f>
        <v>1180</v>
      </c>
      <c r="D50" s="33">
        <f t="shared" si="41"/>
        <v>1180</v>
      </c>
      <c r="E50" s="33">
        <f t="shared" si="41"/>
        <v>1180</v>
      </c>
      <c r="F50" s="33">
        <f t="shared" si="41"/>
        <v>1180</v>
      </c>
      <c r="G50" s="33">
        <f t="shared" si="41"/>
        <v>1180</v>
      </c>
      <c r="H50" s="33">
        <f t="shared" si="41"/>
        <v>1180</v>
      </c>
      <c r="I50" s="33">
        <f t="shared" si="41"/>
        <v>1180</v>
      </c>
      <c r="J50" s="33">
        <f t="shared" si="41"/>
        <v>1180</v>
      </c>
      <c r="K50" s="33">
        <f t="shared" si="41"/>
        <v>1180</v>
      </c>
      <c r="L50" s="33">
        <f>KRW!D50</f>
        <v>1180</v>
      </c>
      <c r="M50" s="33" cm="1">
        <f t="array" ref="M50">TREND($B50:$L50,$B$2:$L$2,M$2)</f>
        <v>1180</v>
      </c>
      <c r="N50" s="33" cm="1">
        <f t="array" ref="N50">TREND($B50:$L50,$B$2:$L$2,N$2)</f>
        <v>1180</v>
      </c>
      <c r="O50" s="33" cm="1">
        <f t="array" ref="O50">TREND($B50:$L50,$B$2:$L$2,O$2)</f>
        <v>1180</v>
      </c>
      <c r="P50" s="33" cm="1">
        <f t="array" ref="P50">TREND($B50:$L50,$B$2:$L$2,P$2)</f>
        <v>1180</v>
      </c>
      <c r="Q50" s="33" cm="1">
        <f t="array" ref="Q50">TREND($B50:$L50,$B$2:$L$2,Q$2)</f>
        <v>1180</v>
      </c>
      <c r="R50" s="33" cm="1">
        <f t="array" ref="R50">TREND($B50:$L50,$B$2:$L$2,R$2)</f>
        <v>1180</v>
      </c>
      <c r="S50" s="33" cm="1">
        <f t="array" ref="S50">TREND($B50:$L50,$B$2:$L$2,S$2)</f>
        <v>1180</v>
      </c>
      <c r="T50" s="33" cm="1">
        <f t="array" ref="T50">TREND($B50:$L50,$B$2:$L$2,T$2)</f>
        <v>1180</v>
      </c>
      <c r="U50" s="33" cm="1">
        <f t="array" ref="U50">TREND($B50:$L50,$B$2:$L$2,U$2)</f>
        <v>1180</v>
      </c>
      <c r="V50" s="33" cm="1">
        <f t="array" ref="V50">TREND($B50:$L50,$B$2:$L$2,V$2)</f>
        <v>1180</v>
      </c>
      <c r="W50" s="33" cm="1">
        <f t="array" ref="W50">TREND($B50:$L50,$B$2:$L$2,W$2)</f>
        <v>1180</v>
      </c>
      <c r="X50" s="33" cm="1">
        <f t="array" ref="X50">TREND($B50:$L50,$B$2:$L$2,X$2)</f>
        <v>1180</v>
      </c>
      <c r="Y50" s="33" cm="1">
        <f t="array" ref="Y50">TREND($B50:$L50,$B$2:$L$2,Y$2)</f>
        <v>1180</v>
      </c>
      <c r="Z50" s="33" cm="1">
        <f t="array" ref="Z50">TREND($B50:$L50,$B$2:$L$2,Z$2)</f>
        <v>1180</v>
      </c>
      <c r="AA50" s="33" cm="1">
        <f t="array" ref="AA50">TREND($B50:$L50,$B$2:$L$2,AA$2)</f>
        <v>1180</v>
      </c>
      <c r="AB50" s="33" cm="1">
        <f t="array" ref="AB50">TREND($B50:$L50,$B$2:$L$2,AB$2)</f>
        <v>1180</v>
      </c>
      <c r="AC50" s="33" cm="1">
        <f t="array" ref="AC50">TREND($B50:$L50,$B$2:$L$2,AC$2)</f>
        <v>1180</v>
      </c>
      <c r="AD50" s="33" cm="1">
        <f t="array" ref="AD50">TREND($B50:$L50,$B$2:$L$2,AD$2)</f>
        <v>1180</v>
      </c>
      <c r="AE50" s="33" cm="1">
        <f t="array" ref="AE50">TREND($B50:$L50,$B$2:$L$2,AE$2)</f>
        <v>1180</v>
      </c>
      <c r="AF50" s="33" cm="1">
        <f t="array" ref="AF50">TREND($B50:$L50,$B$2:$L$2,AF$2)</f>
        <v>1180</v>
      </c>
    </row>
    <row r="51" spans="1:32">
      <c r="A51" s="17" t="s">
        <v>20</v>
      </c>
      <c r="B51" s="33">
        <f>KRW!B51</f>
        <v>0</v>
      </c>
      <c r="C51" s="33">
        <f t="shared" ref="C51:K51" si="42">B51+($L51-$B51)/($L$2-$B$2)</f>
        <v>0</v>
      </c>
      <c r="D51" s="33">
        <f t="shared" si="42"/>
        <v>0</v>
      </c>
      <c r="E51" s="33">
        <f t="shared" si="42"/>
        <v>0</v>
      </c>
      <c r="F51" s="33">
        <f t="shared" si="42"/>
        <v>0</v>
      </c>
      <c r="G51" s="33">
        <f t="shared" si="42"/>
        <v>0</v>
      </c>
      <c r="H51" s="33">
        <f t="shared" si="42"/>
        <v>0</v>
      </c>
      <c r="I51" s="33">
        <f t="shared" si="42"/>
        <v>0</v>
      </c>
      <c r="J51" s="33">
        <f t="shared" si="42"/>
        <v>0</v>
      </c>
      <c r="K51" s="33">
        <f t="shared" si="42"/>
        <v>0</v>
      </c>
      <c r="L51" s="33">
        <f>KRW!D51</f>
        <v>0</v>
      </c>
      <c r="M51" s="33" cm="1">
        <f t="array" ref="M51">TREND($B51:$L51,$B$2:$L$2,M$2)</f>
        <v>0</v>
      </c>
      <c r="N51" s="33" cm="1">
        <f t="array" ref="N51">TREND($B51:$L51,$B$2:$L$2,N$2)</f>
        <v>0</v>
      </c>
      <c r="O51" s="33" cm="1">
        <f t="array" ref="O51">TREND($B51:$L51,$B$2:$L$2,O$2)</f>
        <v>0</v>
      </c>
      <c r="P51" s="33" cm="1">
        <f t="array" ref="P51">TREND($B51:$L51,$B$2:$L$2,P$2)</f>
        <v>0</v>
      </c>
      <c r="Q51" s="33" cm="1">
        <f t="array" ref="Q51">TREND($B51:$L51,$B$2:$L$2,Q$2)</f>
        <v>0</v>
      </c>
      <c r="R51" s="33" cm="1">
        <f t="array" ref="R51">TREND($B51:$L51,$B$2:$L$2,R$2)</f>
        <v>0</v>
      </c>
      <c r="S51" s="33" cm="1">
        <f t="array" ref="S51">TREND($B51:$L51,$B$2:$L$2,S$2)</f>
        <v>0</v>
      </c>
      <c r="T51" s="33" cm="1">
        <f t="array" ref="T51">TREND($B51:$L51,$B$2:$L$2,T$2)</f>
        <v>0</v>
      </c>
      <c r="U51" s="33" cm="1">
        <f t="array" ref="U51">TREND($B51:$L51,$B$2:$L$2,U$2)</f>
        <v>0</v>
      </c>
      <c r="V51" s="33" cm="1">
        <f t="array" ref="V51">TREND($B51:$L51,$B$2:$L$2,V$2)</f>
        <v>0</v>
      </c>
      <c r="W51" s="33" cm="1">
        <f t="array" ref="W51">TREND($B51:$L51,$B$2:$L$2,W$2)</f>
        <v>0</v>
      </c>
      <c r="X51" s="33" cm="1">
        <f t="array" ref="X51">TREND($B51:$L51,$B$2:$L$2,X$2)</f>
        <v>0</v>
      </c>
      <c r="Y51" s="33" cm="1">
        <f t="array" ref="Y51">TREND($B51:$L51,$B$2:$L$2,Y$2)</f>
        <v>0</v>
      </c>
      <c r="Z51" s="33" cm="1">
        <f t="array" ref="Z51">TREND($B51:$L51,$B$2:$L$2,Z$2)</f>
        <v>0</v>
      </c>
      <c r="AA51" s="33" cm="1">
        <f t="array" ref="AA51">TREND($B51:$L51,$B$2:$L$2,AA$2)</f>
        <v>0</v>
      </c>
      <c r="AB51" s="33" cm="1">
        <f t="array" ref="AB51">TREND($B51:$L51,$B$2:$L$2,AB$2)</f>
        <v>0</v>
      </c>
      <c r="AC51" s="33" cm="1">
        <f t="array" ref="AC51">TREND($B51:$L51,$B$2:$L$2,AC$2)</f>
        <v>0</v>
      </c>
      <c r="AD51" s="33" cm="1">
        <f t="array" ref="AD51">TREND($B51:$L51,$B$2:$L$2,AD$2)</f>
        <v>0</v>
      </c>
      <c r="AE51" s="33" cm="1">
        <f t="array" ref="AE51">TREND($B51:$L51,$B$2:$L$2,AE$2)</f>
        <v>0</v>
      </c>
      <c r="AF51" s="33" cm="1">
        <f t="array" ref="AF51">TREND($B51:$L51,$B$2:$L$2,AF$2)</f>
        <v>0</v>
      </c>
    </row>
    <row r="52" spans="1:32">
      <c r="A52" s="17" t="s">
        <v>23</v>
      </c>
      <c r="B52" s="33">
        <f>KRW!B52</f>
        <v>150</v>
      </c>
      <c r="C52" s="33">
        <f t="shared" ref="C52:K52" si="43">B52+($L52-$B52)/($L$2-$B$2)</f>
        <v>150</v>
      </c>
      <c r="D52" s="33">
        <f t="shared" si="43"/>
        <v>150</v>
      </c>
      <c r="E52" s="33">
        <f t="shared" si="43"/>
        <v>150</v>
      </c>
      <c r="F52" s="33">
        <f t="shared" si="43"/>
        <v>150</v>
      </c>
      <c r="G52" s="33">
        <f t="shared" si="43"/>
        <v>150</v>
      </c>
      <c r="H52" s="33">
        <f t="shared" si="43"/>
        <v>150</v>
      </c>
      <c r="I52" s="33">
        <f t="shared" si="43"/>
        <v>150</v>
      </c>
      <c r="J52" s="33">
        <f t="shared" si="43"/>
        <v>150</v>
      </c>
      <c r="K52" s="33">
        <f t="shared" si="43"/>
        <v>150</v>
      </c>
      <c r="L52" s="33">
        <f>KRW!D52</f>
        <v>150</v>
      </c>
      <c r="M52" s="33" cm="1">
        <f t="array" ref="M52">TREND($B52:$L52,$B$2:$L$2,M$2)</f>
        <v>150</v>
      </c>
      <c r="N52" s="33" cm="1">
        <f t="array" ref="N52">TREND($B52:$L52,$B$2:$L$2,N$2)</f>
        <v>150</v>
      </c>
      <c r="O52" s="33" cm="1">
        <f t="array" ref="O52">TREND($B52:$L52,$B$2:$L$2,O$2)</f>
        <v>150</v>
      </c>
      <c r="P52" s="33" cm="1">
        <f t="array" ref="P52">TREND($B52:$L52,$B$2:$L$2,P$2)</f>
        <v>150</v>
      </c>
      <c r="Q52" s="33" cm="1">
        <f t="array" ref="Q52">TREND($B52:$L52,$B$2:$L$2,Q$2)</f>
        <v>150</v>
      </c>
      <c r="R52" s="33" cm="1">
        <f t="array" ref="R52">TREND($B52:$L52,$B$2:$L$2,R$2)</f>
        <v>150</v>
      </c>
      <c r="S52" s="33" cm="1">
        <f t="array" ref="S52">TREND($B52:$L52,$B$2:$L$2,S$2)</f>
        <v>150</v>
      </c>
      <c r="T52" s="33" cm="1">
        <f t="array" ref="T52">TREND($B52:$L52,$B$2:$L$2,T$2)</f>
        <v>150</v>
      </c>
      <c r="U52" s="33" cm="1">
        <f t="array" ref="U52">TREND($B52:$L52,$B$2:$L$2,U$2)</f>
        <v>150</v>
      </c>
      <c r="V52" s="33" cm="1">
        <f t="array" ref="V52">TREND($B52:$L52,$B$2:$L$2,V$2)</f>
        <v>150</v>
      </c>
      <c r="W52" s="33" cm="1">
        <f t="array" ref="W52">TREND($B52:$L52,$B$2:$L$2,W$2)</f>
        <v>150</v>
      </c>
      <c r="X52" s="33" cm="1">
        <f t="array" ref="X52">TREND($B52:$L52,$B$2:$L$2,X$2)</f>
        <v>150</v>
      </c>
      <c r="Y52" s="33" cm="1">
        <f t="array" ref="Y52">TREND($B52:$L52,$B$2:$L$2,Y$2)</f>
        <v>150</v>
      </c>
      <c r="Z52" s="33" cm="1">
        <f t="array" ref="Z52">TREND($B52:$L52,$B$2:$L$2,Z$2)</f>
        <v>150</v>
      </c>
      <c r="AA52" s="33" cm="1">
        <f t="array" ref="AA52">TREND($B52:$L52,$B$2:$L$2,AA$2)</f>
        <v>150</v>
      </c>
      <c r="AB52" s="33" cm="1">
        <f t="array" ref="AB52">TREND($B52:$L52,$B$2:$L$2,AB$2)</f>
        <v>150</v>
      </c>
      <c r="AC52" s="33" cm="1">
        <f t="array" ref="AC52">TREND($B52:$L52,$B$2:$L$2,AC$2)</f>
        <v>150</v>
      </c>
      <c r="AD52" s="33" cm="1">
        <f t="array" ref="AD52">TREND($B52:$L52,$B$2:$L$2,AD$2)</f>
        <v>150</v>
      </c>
      <c r="AE52" s="33" cm="1">
        <f t="array" ref="AE52">TREND($B52:$L52,$B$2:$L$2,AE$2)</f>
        <v>150</v>
      </c>
      <c r="AF52" s="33" cm="1">
        <f t="array" ref="AF52">TREND($B52:$L52,$B$2:$L$2,AF$2)</f>
        <v>150</v>
      </c>
    </row>
    <row r="53" spans="1:32">
      <c r="A53" s="17" t="s">
        <v>24</v>
      </c>
      <c r="B53" s="33">
        <f>KRW!B53</f>
        <v>150</v>
      </c>
      <c r="C53" s="33">
        <f t="shared" ref="C53:K53" si="44">B53+($L53-$B53)/($L$2-$B$2)</f>
        <v>150</v>
      </c>
      <c r="D53" s="33">
        <f t="shared" si="44"/>
        <v>150</v>
      </c>
      <c r="E53" s="33">
        <f t="shared" si="44"/>
        <v>150</v>
      </c>
      <c r="F53" s="33">
        <f t="shared" si="44"/>
        <v>150</v>
      </c>
      <c r="G53" s="33">
        <f t="shared" si="44"/>
        <v>150</v>
      </c>
      <c r="H53" s="33">
        <f t="shared" si="44"/>
        <v>150</v>
      </c>
      <c r="I53" s="33">
        <f t="shared" si="44"/>
        <v>150</v>
      </c>
      <c r="J53" s="33">
        <f t="shared" si="44"/>
        <v>150</v>
      </c>
      <c r="K53" s="33">
        <f t="shared" si="44"/>
        <v>150</v>
      </c>
      <c r="L53" s="33">
        <f>KRW!D53</f>
        <v>150</v>
      </c>
      <c r="M53" s="33" cm="1">
        <f t="array" ref="M53">TREND($B53:$L53,$B$2:$L$2,M$2)</f>
        <v>150</v>
      </c>
      <c r="N53" s="33" cm="1">
        <f t="array" ref="N53">TREND($B53:$L53,$B$2:$L$2,N$2)</f>
        <v>150</v>
      </c>
      <c r="O53" s="33" cm="1">
        <f t="array" ref="O53">TREND($B53:$L53,$B$2:$L$2,O$2)</f>
        <v>150</v>
      </c>
      <c r="P53" s="33" cm="1">
        <f t="array" ref="P53">TREND($B53:$L53,$B$2:$L$2,P$2)</f>
        <v>150</v>
      </c>
      <c r="Q53" s="33" cm="1">
        <f t="array" ref="Q53">TREND($B53:$L53,$B$2:$L$2,Q$2)</f>
        <v>150</v>
      </c>
      <c r="R53" s="33" cm="1">
        <f t="array" ref="R53">TREND($B53:$L53,$B$2:$L$2,R$2)</f>
        <v>150</v>
      </c>
      <c r="S53" s="33" cm="1">
        <f t="array" ref="S53">TREND($B53:$L53,$B$2:$L$2,S$2)</f>
        <v>150</v>
      </c>
      <c r="T53" s="33" cm="1">
        <f t="array" ref="T53">TREND($B53:$L53,$B$2:$L$2,T$2)</f>
        <v>150</v>
      </c>
      <c r="U53" s="33" cm="1">
        <f t="array" ref="U53">TREND($B53:$L53,$B$2:$L$2,U$2)</f>
        <v>150</v>
      </c>
      <c r="V53" s="33" cm="1">
        <f t="array" ref="V53">TREND($B53:$L53,$B$2:$L$2,V$2)</f>
        <v>150</v>
      </c>
      <c r="W53" s="33" cm="1">
        <f t="array" ref="W53">TREND($B53:$L53,$B$2:$L$2,W$2)</f>
        <v>150</v>
      </c>
      <c r="X53" s="33" cm="1">
        <f t="array" ref="X53">TREND($B53:$L53,$B$2:$L$2,X$2)</f>
        <v>150</v>
      </c>
      <c r="Y53" s="33" cm="1">
        <f t="array" ref="Y53">TREND($B53:$L53,$B$2:$L$2,Y$2)</f>
        <v>150</v>
      </c>
      <c r="Z53" s="33" cm="1">
        <f t="array" ref="Z53">TREND($B53:$L53,$B$2:$L$2,Z$2)</f>
        <v>150</v>
      </c>
      <c r="AA53" s="33" cm="1">
        <f t="array" ref="AA53">TREND($B53:$L53,$B$2:$L$2,AA$2)</f>
        <v>150</v>
      </c>
      <c r="AB53" s="33" cm="1">
        <f t="array" ref="AB53">TREND($B53:$L53,$B$2:$L$2,AB$2)</f>
        <v>150</v>
      </c>
      <c r="AC53" s="33" cm="1">
        <f t="array" ref="AC53">TREND($B53:$L53,$B$2:$L$2,AC$2)</f>
        <v>150</v>
      </c>
      <c r="AD53" s="33" cm="1">
        <f t="array" ref="AD53">TREND($B53:$L53,$B$2:$L$2,AD$2)</f>
        <v>150</v>
      </c>
      <c r="AE53" s="33" cm="1">
        <f t="array" ref="AE53">TREND($B53:$L53,$B$2:$L$2,AE$2)</f>
        <v>150</v>
      </c>
      <c r="AF53" s="33" cm="1">
        <f t="array" ref="AF53">TREND($B53:$L53,$B$2:$L$2,AF$2)</f>
        <v>150</v>
      </c>
    </row>
    <row r="54" spans="1:32">
      <c r="A54" s="17" t="s">
        <v>25</v>
      </c>
      <c r="B54" s="33">
        <f>KRW!B54</f>
        <v>100</v>
      </c>
      <c r="C54" s="33">
        <f t="shared" ref="C54:K54" si="45">B54+($L54-$B54)/($L$2-$B$2)</f>
        <v>100</v>
      </c>
      <c r="D54" s="33">
        <f t="shared" si="45"/>
        <v>100</v>
      </c>
      <c r="E54" s="33">
        <f t="shared" si="45"/>
        <v>100</v>
      </c>
      <c r="F54" s="33">
        <f t="shared" si="45"/>
        <v>100</v>
      </c>
      <c r="G54" s="33">
        <f t="shared" si="45"/>
        <v>100</v>
      </c>
      <c r="H54" s="33">
        <f t="shared" si="45"/>
        <v>100</v>
      </c>
      <c r="I54" s="33">
        <f t="shared" si="45"/>
        <v>100</v>
      </c>
      <c r="J54" s="33">
        <f t="shared" si="45"/>
        <v>100</v>
      </c>
      <c r="K54" s="33">
        <f t="shared" si="45"/>
        <v>100</v>
      </c>
      <c r="L54" s="33">
        <f>KRW!D54</f>
        <v>100</v>
      </c>
      <c r="M54" s="33" cm="1">
        <f t="array" ref="M54">TREND($B54:$L54,$B$2:$L$2,M$2)</f>
        <v>100</v>
      </c>
      <c r="N54" s="33" cm="1">
        <f t="array" ref="N54">TREND($B54:$L54,$B$2:$L$2,N$2)</f>
        <v>100</v>
      </c>
      <c r="O54" s="33" cm="1">
        <f t="array" ref="O54">TREND($B54:$L54,$B$2:$L$2,O$2)</f>
        <v>100</v>
      </c>
      <c r="P54" s="33" cm="1">
        <f t="array" ref="P54">TREND($B54:$L54,$B$2:$L$2,P$2)</f>
        <v>100</v>
      </c>
      <c r="Q54" s="33" cm="1">
        <f t="array" ref="Q54">TREND($B54:$L54,$B$2:$L$2,Q$2)</f>
        <v>100</v>
      </c>
      <c r="R54" s="33" cm="1">
        <f t="array" ref="R54">TREND($B54:$L54,$B$2:$L$2,R$2)</f>
        <v>100</v>
      </c>
      <c r="S54" s="33" cm="1">
        <f t="array" ref="S54">TREND($B54:$L54,$B$2:$L$2,S$2)</f>
        <v>100</v>
      </c>
      <c r="T54" s="33" cm="1">
        <f t="array" ref="T54">TREND($B54:$L54,$B$2:$L$2,T$2)</f>
        <v>100</v>
      </c>
      <c r="U54" s="33" cm="1">
        <f t="array" ref="U54">TREND($B54:$L54,$B$2:$L$2,U$2)</f>
        <v>100</v>
      </c>
      <c r="V54" s="33" cm="1">
        <f t="array" ref="V54">TREND($B54:$L54,$B$2:$L$2,V$2)</f>
        <v>100</v>
      </c>
      <c r="W54" s="33" cm="1">
        <f t="array" ref="W54">TREND($B54:$L54,$B$2:$L$2,W$2)</f>
        <v>100</v>
      </c>
      <c r="X54" s="33" cm="1">
        <f t="array" ref="X54">TREND($B54:$L54,$B$2:$L$2,X$2)</f>
        <v>100</v>
      </c>
      <c r="Y54" s="33" cm="1">
        <f t="array" ref="Y54">TREND($B54:$L54,$B$2:$L$2,Y$2)</f>
        <v>100</v>
      </c>
      <c r="Z54" s="33" cm="1">
        <f t="array" ref="Z54">TREND($B54:$L54,$B$2:$L$2,Z$2)</f>
        <v>100</v>
      </c>
      <c r="AA54" s="33" cm="1">
        <f t="array" ref="AA54">TREND($B54:$L54,$B$2:$L$2,AA$2)</f>
        <v>100</v>
      </c>
      <c r="AB54" s="33" cm="1">
        <f t="array" ref="AB54">TREND($B54:$L54,$B$2:$L$2,AB$2)</f>
        <v>100</v>
      </c>
      <c r="AC54" s="33" cm="1">
        <f t="array" ref="AC54">TREND($B54:$L54,$B$2:$L$2,AC$2)</f>
        <v>100</v>
      </c>
      <c r="AD54" s="33" cm="1">
        <f t="array" ref="AD54">TREND($B54:$L54,$B$2:$L$2,AD$2)</f>
        <v>100</v>
      </c>
      <c r="AE54" s="33" cm="1">
        <f t="array" ref="AE54">TREND($B54:$L54,$B$2:$L$2,AE$2)</f>
        <v>100</v>
      </c>
      <c r="AF54" s="33" cm="1">
        <f t="array" ref="AF54">TREND($B54:$L54,$B$2:$L$2,AF$2)</f>
        <v>100</v>
      </c>
    </row>
    <row r="56" spans="1:32">
      <c r="A56" s="29" t="s">
        <v>91</v>
      </c>
      <c r="B56" s="32">
        <v>2020</v>
      </c>
      <c r="C56" s="32">
        <v>2021</v>
      </c>
      <c r="D56" s="32">
        <v>2022</v>
      </c>
      <c r="E56" s="32">
        <v>2023</v>
      </c>
      <c r="F56" s="32">
        <v>2024</v>
      </c>
      <c r="G56" s="32">
        <v>2025</v>
      </c>
      <c r="H56" s="32">
        <v>2026</v>
      </c>
      <c r="I56" s="32">
        <v>2027</v>
      </c>
      <c r="J56" s="32">
        <v>2028</v>
      </c>
      <c r="K56" s="32">
        <v>2029</v>
      </c>
      <c r="L56" s="32">
        <v>2030</v>
      </c>
      <c r="M56" s="32">
        <v>2031</v>
      </c>
      <c r="N56" s="32">
        <v>2032</v>
      </c>
      <c r="O56" s="32">
        <v>2033</v>
      </c>
      <c r="P56" s="32">
        <v>2034</v>
      </c>
      <c r="Q56" s="32">
        <v>2035</v>
      </c>
      <c r="R56" s="32">
        <v>2036</v>
      </c>
      <c r="S56" s="32">
        <v>2037</v>
      </c>
      <c r="T56" s="32">
        <v>2038</v>
      </c>
      <c r="U56" s="32">
        <v>2039</v>
      </c>
      <c r="V56" s="32">
        <v>2040</v>
      </c>
      <c r="W56" s="32">
        <v>2041</v>
      </c>
      <c r="X56" s="32">
        <v>2042</v>
      </c>
      <c r="Y56" s="32">
        <v>2043</v>
      </c>
      <c r="Z56" s="32">
        <v>2044</v>
      </c>
      <c r="AA56" s="32">
        <v>2045</v>
      </c>
      <c r="AB56" s="32">
        <v>2046</v>
      </c>
      <c r="AC56" s="32">
        <v>2047</v>
      </c>
      <c r="AD56" s="32">
        <v>2048</v>
      </c>
      <c r="AE56" s="32">
        <v>2049</v>
      </c>
      <c r="AF56" s="32">
        <v>2050</v>
      </c>
    </row>
    <row r="57" spans="1:32">
      <c r="A57" s="17" t="s">
        <v>19</v>
      </c>
      <c r="B57" s="33">
        <f>B3/About!$A$33*1000</f>
        <v>1219138.0625476735</v>
      </c>
      <c r="C57" s="33">
        <f>C3/About!$A$33*1000</f>
        <v>1263547.7582846005</v>
      </c>
      <c r="D57" s="33">
        <f>D3/About!$A$33*1000</f>
        <v>1307957.4540215272</v>
      </c>
      <c r="E57" s="33">
        <f>E3/About!$A$33*1000</f>
        <v>1352367.1497584539</v>
      </c>
      <c r="F57" s="33">
        <f>F3/About!$A$33*1000</f>
        <v>1396776.8454953809</v>
      </c>
      <c r="G57" s="33">
        <f>G3/About!$A$33*1000</f>
        <v>1441186.5412323077</v>
      </c>
      <c r="H57" s="33">
        <f>H3/About!$A$33*1000</f>
        <v>1485596.2369692344</v>
      </c>
      <c r="I57" s="33">
        <f>I3/About!$A$33*1000</f>
        <v>1530005.9327061614</v>
      </c>
      <c r="J57" s="33">
        <f>J3/About!$A$33*1000</f>
        <v>1574415.6284430884</v>
      </c>
      <c r="K57" s="33">
        <f>K3/About!$A$33*1000</f>
        <v>1618825.3241800151</v>
      </c>
      <c r="L57" s="33">
        <f>L3/About!$A$33*1000</f>
        <v>1663235.0199169421</v>
      </c>
      <c r="M57" s="33">
        <f>M3/About!$A$33*1000</f>
        <v>1707644.7156538689</v>
      </c>
      <c r="N57" s="33">
        <f>N3/About!$A$33*1000</f>
        <v>1752054.4113907956</v>
      </c>
      <c r="O57" s="33">
        <f>O3/About!$A$33*1000</f>
        <v>1796464.1071277226</v>
      </c>
      <c r="P57" s="33">
        <f>P3/About!$A$33*1000</f>
        <v>1840873.8028646493</v>
      </c>
      <c r="Q57" s="33">
        <f>Q3/About!$A$33*1000</f>
        <v>1885283.4986015761</v>
      </c>
      <c r="R57" s="33">
        <f>R3/About!$A$33*1000</f>
        <v>1929693.1943385033</v>
      </c>
      <c r="S57" s="33">
        <f>S3/About!$A$33*1000</f>
        <v>1974102.89007543</v>
      </c>
      <c r="T57" s="33">
        <f>T3/About!$A$33*1000</f>
        <v>2018512.5858123568</v>
      </c>
      <c r="U57" s="33">
        <f>U3/About!$A$33*1000</f>
        <v>2062922.2815492835</v>
      </c>
      <c r="V57" s="33">
        <f>V3/About!$A$33*1000</f>
        <v>2107331.9772862107</v>
      </c>
      <c r="W57" s="33">
        <f>W3/About!$A$33*1000</f>
        <v>2151741.6730231377</v>
      </c>
      <c r="X57" s="33">
        <f>X3/About!$A$33*1000</f>
        <v>2196151.3687600642</v>
      </c>
      <c r="Y57" s="33">
        <f>Y3/About!$A$33*1000</f>
        <v>2240561.0644969912</v>
      </c>
      <c r="Z57" s="33">
        <f>Z3/About!$A$33*1000</f>
        <v>2284970.7602339182</v>
      </c>
      <c r="AA57" s="33">
        <f>AA3/About!$A$33*1000</f>
        <v>2329380.4559708447</v>
      </c>
      <c r="AB57" s="33">
        <f>AB3/About!$A$33*1000</f>
        <v>2373790.1517077717</v>
      </c>
      <c r="AC57" s="33">
        <f>AC3/About!$A$33*1000</f>
        <v>2418199.8474446987</v>
      </c>
      <c r="AD57" s="33">
        <f>AD3/About!$A$33*1000</f>
        <v>2462609.5431816252</v>
      </c>
      <c r="AE57" s="33">
        <f>AE3/About!$A$33*1000</f>
        <v>2507019.2389185522</v>
      </c>
      <c r="AF57" s="33">
        <f>AF3/About!$A$33*1000</f>
        <v>2551428.9346554792</v>
      </c>
    </row>
    <row r="58" spans="1:32">
      <c r="A58" s="17" t="s">
        <v>14</v>
      </c>
      <c r="B58" s="33">
        <f>B4/About!$A$33*1000</f>
        <v>796575.1334858886</v>
      </c>
      <c r="C58" s="33">
        <f>C4/About!$A$33*1000</f>
        <v>803779.13382490037</v>
      </c>
      <c r="D58" s="33">
        <f>D4/About!$A$33*1000</f>
        <v>810983.13416391215</v>
      </c>
      <c r="E58" s="33">
        <f>E4/About!$A$33*1000</f>
        <v>818187.13450292381</v>
      </c>
      <c r="F58" s="33">
        <f>F4/About!$A$33*1000</f>
        <v>825391.13484193571</v>
      </c>
      <c r="G58" s="33">
        <f>G4/About!$A$33*1000</f>
        <v>832595.13518094749</v>
      </c>
      <c r="H58" s="33">
        <f>H4/About!$A$33*1000</f>
        <v>839799.13551995927</v>
      </c>
      <c r="I58" s="33">
        <f>I4/About!$A$33*1000</f>
        <v>847003.13585897104</v>
      </c>
      <c r="J58" s="33">
        <f>J4/About!$A$33*1000</f>
        <v>854207.13619798282</v>
      </c>
      <c r="K58" s="33">
        <f>K4/About!$A$33*1000</f>
        <v>861411.1365369946</v>
      </c>
      <c r="L58" s="33">
        <f>L4/About!$A$33*1000</f>
        <v>868615.13687600626</v>
      </c>
      <c r="M58" s="33">
        <f>M4/About!$A$33*1000</f>
        <v>875819.13721501816</v>
      </c>
      <c r="N58" s="33">
        <f>N4/About!$A$33*1000</f>
        <v>883023.13755402993</v>
      </c>
      <c r="O58" s="33">
        <f>O4/About!$A$33*1000</f>
        <v>890227.13789304171</v>
      </c>
      <c r="P58" s="33">
        <f>P4/About!$A$33*1000</f>
        <v>897431.13823205349</v>
      </c>
      <c r="Q58" s="33">
        <f>Q4/About!$A$33*1000</f>
        <v>904635.13857106527</v>
      </c>
      <c r="R58" s="33">
        <f>R4/About!$A$33*1000</f>
        <v>911839.13891007705</v>
      </c>
      <c r="S58" s="33">
        <f>S4/About!$A$33*1000</f>
        <v>919043.13924908882</v>
      </c>
      <c r="T58" s="33">
        <f>T4/About!$A$33*1000</f>
        <v>926247.1395881006</v>
      </c>
      <c r="U58" s="33">
        <f>U4/About!$A$33*1000</f>
        <v>933451.13992711238</v>
      </c>
      <c r="V58" s="33">
        <f>V4/About!$A$33*1000</f>
        <v>940655.14026612416</v>
      </c>
      <c r="W58" s="33">
        <f>W4/About!$A$33*1000</f>
        <v>947859.14060513594</v>
      </c>
      <c r="X58" s="33">
        <f>X4/About!$A$33*1000</f>
        <v>955063.14094414783</v>
      </c>
      <c r="Y58" s="33">
        <f>Y4/About!$A$33*1000</f>
        <v>962267.14128315949</v>
      </c>
      <c r="Z58" s="33">
        <f>Z4/About!$A$33*1000</f>
        <v>969471.14162217139</v>
      </c>
      <c r="AA58" s="33">
        <f>AA4/About!$A$33*1000</f>
        <v>976675.14196118305</v>
      </c>
      <c r="AB58" s="33">
        <f>AB4/About!$A$33*1000</f>
        <v>983879.14230019483</v>
      </c>
      <c r="AC58" s="33">
        <f>AC4/About!$A$33*1000</f>
        <v>991083.14263920661</v>
      </c>
      <c r="AD58" s="33">
        <f>AD4/About!$A$33*1000</f>
        <v>998287.14297821838</v>
      </c>
      <c r="AE58" s="33">
        <f>AE4/About!$A$33*1000</f>
        <v>1005491.1433172303</v>
      </c>
      <c r="AF58" s="33">
        <f>AF4/About!$A$33*1000</f>
        <v>1012695.1436562419</v>
      </c>
    </row>
    <row r="59" spans="1:32">
      <c r="A59" s="17" t="s">
        <v>7</v>
      </c>
      <c r="B59" s="33">
        <f>B5/About!$A$33*1000</f>
        <v>3841949.5598900625</v>
      </c>
      <c r="C59" s="33">
        <f>C5/About!$A$33*1000</f>
        <v>3936533.8466940294</v>
      </c>
      <c r="D59" s="33">
        <f>D5/About!$A$33*1000</f>
        <v>4031118.1334979958</v>
      </c>
      <c r="E59" s="33">
        <f>E5/About!$A$33*1000</f>
        <v>4125702.4203019617</v>
      </c>
      <c r="F59" s="33">
        <f>F5/About!$A$33*1000</f>
        <v>4220286.7071059281</v>
      </c>
      <c r="G59" s="33">
        <f>G5/About!$A$33*1000</f>
        <v>4314870.9939098954</v>
      </c>
      <c r="H59" s="33">
        <f>H5/About!$A$33*1000</f>
        <v>4409455.2807138618</v>
      </c>
      <c r="I59" s="33">
        <f>I5/About!$A$33*1000</f>
        <v>4504039.5675178282</v>
      </c>
      <c r="J59" s="33">
        <f>J5/About!$A$33*1000</f>
        <v>4598623.8543217946</v>
      </c>
      <c r="K59" s="33">
        <f>K5/About!$A$33*1000</f>
        <v>4693208.14112576</v>
      </c>
      <c r="L59" s="33">
        <f>L5/About!$A$33*1000</f>
        <v>4787792.4279297264</v>
      </c>
      <c r="M59" s="33">
        <f>M5/About!$A$33*1000</f>
        <v>4882376.7147337049</v>
      </c>
      <c r="N59" s="33">
        <f>N5/About!$A$33*1000</f>
        <v>4976961.0015376713</v>
      </c>
      <c r="O59" s="33">
        <f>O5/About!$A$33*1000</f>
        <v>5071545.2883416377</v>
      </c>
      <c r="P59" s="33">
        <f>P5/About!$A$33*1000</f>
        <v>5166129.5751456041</v>
      </c>
      <c r="Q59" s="33">
        <f>Q5/About!$A$33*1000</f>
        <v>5260713.8619495695</v>
      </c>
      <c r="R59" s="33">
        <f>R5/About!$A$33*1000</f>
        <v>5355298.1487535369</v>
      </c>
      <c r="S59" s="33">
        <f>S5/About!$A$33*1000</f>
        <v>5449882.4355575033</v>
      </c>
      <c r="T59" s="33">
        <f>T5/About!$A$33*1000</f>
        <v>5544466.7223614696</v>
      </c>
      <c r="U59" s="33">
        <f>U5/About!$A$33*1000</f>
        <v>5639051.009165436</v>
      </c>
      <c r="V59" s="33">
        <f>V5/About!$A$33*1000</f>
        <v>5733635.2959694024</v>
      </c>
      <c r="W59" s="33">
        <f>W5/About!$A$33*1000</f>
        <v>5828219.5827733688</v>
      </c>
      <c r="X59" s="33">
        <f>X5/About!$A$33*1000</f>
        <v>5922803.8695773361</v>
      </c>
      <c r="Y59" s="33">
        <f>Y5/About!$A$33*1000</f>
        <v>6017388.1563813016</v>
      </c>
      <c r="Z59" s="33">
        <f>Z5/About!$A$33*1000</f>
        <v>6111972.443185268</v>
      </c>
      <c r="AA59" s="33">
        <f>AA5/About!$A$33*1000</f>
        <v>6206556.7299892344</v>
      </c>
      <c r="AB59" s="33">
        <f>AB5/About!$A$33*1000</f>
        <v>6301141.0167932007</v>
      </c>
      <c r="AC59" s="33">
        <f>AC5/About!$A$33*1000</f>
        <v>6395725.3035971671</v>
      </c>
      <c r="AD59" s="33">
        <f>AD5/About!$A$33*1000</f>
        <v>6490309.5904011345</v>
      </c>
      <c r="AE59" s="33">
        <f>AE5/About!$A$33*1000</f>
        <v>6584893.8772051008</v>
      </c>
      <c r="AF59" s="33">
        <f>AF5/About!$A$33*1000</f>
        <v>6679478.1640090672</v>
      </c>
    </row>
    <row r="60" spans="1:32">
      <c r="A60" s="17" t="s">
        <v>8</v>
      </c>
      <c r="B60" s="33">
        <f>B6/About!$A$33*1000</f>
        <v>821001.77981184842</v>
      </c>
      <c r="C60" s="33">
        <f>C6/About!$A$33*1000</f>
        <v>821001.77981184842</v>
      </c>
      <c r="D60" s="33">
        <f>D6/About!$A$33*1000</f>
        <v>821001.77981184842</v>
      </c>
      <c r="E60" s="33">
        <f>E6/About!$A$33*1000</f>
        <v>821001.77981184842</v>
      </c>
      <c r="F60" s="33">
        <f>F6/About!$A$33*1000</f>
        <v>821001.77981184842</v>
      </c>
      <c r="G60" s="33">
        <f>G6/About!$A$33*1000</f>
        <v>821001.77981184842</v>
      </c>
      <c r="H60" s="33">
        <f>H6/About!$A$33*1000</f>
        <v>821001.77981184842</v>
      </c>
      <c r="I60" s="33">
        <f>I6/About!$A$33*1000</f>
        <v>821001.77981184842</v>
      </c>
      <c r="J60" s="33">
        <f>J6/About!$A$33*1000</f>
        <v>821001.77981184842</v>
      </c>
      <c r="K60" s="33">
        <f>K6/About!$A$33*1000</f>
        <v>821001.77981184842</v>
      </c>
      <c r="L60" s="33">
        <f>L6/About!$A$33*1000</f>
        <v>821001.77981184842</v>
      </c>
      <c r="M60" s="33">
        <f>M6/About!$A$33*1000</f>
        <v>821001.77981184842</v>
      </c>
      <c r="N60" s="33">
        <f>N6/About!$A$33*1000</f>
        <v>821001.77981184842</v>
      </c>
      <c r="O60" s="33">
        <f>O6/About!$A$33*1000</f>
        <v>821001.77981184842</v>
      </c>
      <c r="P60" s="33">
        <f>P6/About!$A$33*1000</f>
        <v>821001.77981184842</v>
      </c>
      <c r="Q60" s="33">
        <f>Q6/About!$A$33*1000</f>
        <v>821001.77981184842</v>
      </c>
      <c r="R60" s="33">
        <f>R6/About!$A$33*1000</f>
        <v>821001.77981184842</v>
      </c>
      <c r="S60" s="33">
        <f>S6/About!$A$33*1000</f>
        <v>821001.77981184842</v>
      </c>
      <c r="T60" s="33">
        <f>T6/About!$A$33*1000</f>
        <v>821001.77981184842</v>
      </c>
      <c r="U60" s="33">
        <f>U6/About!$A$33*1000</f>
        <v>821001.77981184842</v>
      </c>
      <c r="V60" s="33">
        <f>V6/About!$A$33*1000</f>
        <v>821001.77981184842</v>
      </c>
      <c r="W60" s="33">
        <f>W6/About!$A$33*1000</f>
        <v>821001.77981184842</v>
      </c>
      <c r="X60" s="33">
        <f>X6/About!$A$33*1000</f>
        <v>821001.77981184842</v>
      </c>
      <c r="Y60" s="33">
        <f>Y6/About!$A$33*1000</f>
        <v>821001.77981184842</v>
      </c>
      <c r="Z60" s="33">
        <f>Z6/About!$A$33*1000</f>
        <v>821001.77981184842</v>
      </c>
      <c r="AA60" s="33">
        <f>AA6/About!$A$33*1000</f>
        <v>821001.77981184842</v>
      </c>
      <c r="AB60" s="33">
        <f>AB6/About!$A$33*1000</f>
        <v>821001.77981184842</v>
      </c>
      <c r="AC60" s="33">
        <f>AC6/About!$A$33*1000</f>
        <v>821001.77981184842</v>
      </c>
      <c r="AD60" s="33">
        <f>AD6/About!$A$33*1000</f>
        <v>821001.77981184842</v>
      </c>
      <c r="AE60" s="33">
        <f>AE6/About!$A$33*1000</f>
        <v>821001.77981184842</v>
      </c>
      <c r="AF60" s="33">
        <f>AF6/About!$A$33*1000</f>
        <v>821001.77981184842</v>
      </c>
    </row>
    <row r="61" spans="1:32">
      <c r="A61" s="17" t="s">
        <v>21</v>
      </c>
      <c r="B61" s="33">
        <f>B7/About!$A$33*1000</f>
        <v>2137808.2888380368</v>
      </c>
      <c r="C61" s="33">
        <f>C7/About!$A$33*1000</f>
        <v>2103483.346046275</v>
      </c>
      <c r="D61" s="33">
        <f>D7/About!$A$33*1000</f>
        <v>2069158.4032545129</v>
      </c>
      <c r="E61" s="33">
        <f>E7/About!$A$33*1000</f>
        <v>2034833.4604627509</v>
      </c>
      <c r="F61" s="33">
        <f>F7/About!$A$33*1000</f>
        <v>2000508.517670989</v>
      </c>
      <c r="G61" s="33">
        <f>G7/About!$A$33*1000</f>
        <v>1966183.5748792267</v>
      </c>
      <c r="H61" s="33">
        <f>H7/About!$A$33*1000</f>
        <v>1946266.6327654882</v>
      </c>
      <c r="I61" s="33">
        <f>I7/About!$A$33*1000</f>
        <v>1926349.69065175</v>
      </c>
      <c r="J61" s="33">
        <f>J7/About!$A$33*1000</f>
        <v>1906432.7485380115</v>
      </c>
      <c r="K61" s="33">
        <f>K7/About!$A$33*1000</f>
        <v>1886515.8064242729</v>
      </c>
      <c r="L61" s="33">
        <f>L7/About!$A$33*1000</f>
        <v>1866598.8643105347</v>
      </c>
      <c r="M61" s="33">
        <f>M7/About!$A$33*1000</f>
        <v>1823105.1938145712</v>
      </c>
      <c r="N61" s="33">
        <f>N7/About!$A$33*1000</f>
        <v>1795984.2513618208</v>
      </c>
      <c r="O61" s="33">
        <f>O7/About!$A$33*1000</f>
        <v>1768863.3089090709</v>
      </c>
      <c r="P61" s="33">
        <f>P7/About!$A$33*1000</f>
        <v>1741742.3664563205</v>
      </c>
      <c r="Q61" s="33">
        <f>Q7/About!$A$33*1000</f>
        <v>1714621.4240035703</v>
      </c>
      <c r="R61" s="33">
        <f>R7/About!$A$33*1000</f>
        <v>1687500.4815508199</v>
      </c>
      <c r="S61" s="33">
        <f>S7/About!$A$33*1000</f>
        <v>1660379.53909807</v>
      </c>
      <c r="T61" s="33">
        <f>T7/About!$A$33*1000</f>
        <v>1633258.5966453196</v>
      </c>
      <c r="U61" s="33">
        <f>U7/About!$A$33*1000</f>
        <v>1606137.6541925694</v>
      </c>
      <c r="V61" s="33">
        <f>V7/About!$A$33*1000</f>
        <v>1579016.711739819</v>
      </c>
      <c r="W61" s="33">
        <f>W7/About!$A$33*1000</f>
        <v>1551895.7692870691</v>
      </c>
      <c r="X61" s="33">
        <f>X7/About!$A$33*1000</f>
        <v>1524774.8268343187</v>
      </c>
      <c r="Y61" s="33">
        <f>Y7/About!$A$33*1000</f>
        <v>1497653.8843815685</v>
      </c>
      <c r="Z61" s="33">
        <f>Z7/About!$A$33*1000</f>
        <v>1470532.9419288181</v>
      </c>
      <c r="AA61" s="33">
        <f>AA7/About!$A$33*1000</f>
        <v>1443411.9994760682</v>
      </c>
      <c r="AB61" s="33">
        <f>AB7/About!$A$33*1000</f>
        <v>1416291.0570233178</v>
      </c>
      <c r="AC61" s="33">
        <f>AC7/About!$A$33*1000</f>
        <v>1389170.1145705676</v>
      </c>
      <c r="AD61" s="33">
        <f>AD7/About!$A$33*1000</f>
        <v>1362049.1721178172</v>
      </c>
      <c r="AE61" s="33">
        <f>AE7/About!$A$33*1000</f>
        <v>1334928.229665067</v>
      </c>
      <c r="AF61" s="33">
        <f>AF7/About!$A$33*1000</f>
        <v>1307807.2872123169</v>
      </c>
    </row>
    <row r="62" spans="1:32">
      <c r="A62" s="17" t="s">
        <v>9</v>
      </c>
      <c r="B62" s="33">
        <f>B8/About!$A$33*1000</f>
        <v>1324349.5211458597</v>
      </c>
      <c r="C62" s="33">
        <f>C8/About!$A$33*1000</f>
        <v>1281532.3332485803</v>
      </c>
      <c r="D62" s="33">
        <f>D8/About!$A$33*1000</f>
        <v>1238715.1453513009</v>
      </c>
      <c r="E62" s="33">
        <f>E8/About!$A$33*1000</f>
        <v>1195897.9574540216</v>
      </c>
      <c r="F62" s="33">
        <f>F8/About!$A$33*1000</f>
        <v>1153080.7695567422</v>
      </c>
      <c r="G62" s="33">
        <f>G8/About!$A$33*1000</f>
        <v>1110263.5816594625</v>
      </c>
      <c r="H62" s="33">
        <f>H8/About!$A$33*1000</f>
        <v>1084481.735740317</v>
      </c>
      <c r="I62" s="33">
        <f>I8/About!$A$33*1000</f>
        <v>1058699.8898211711</v>
      </c>
      <c r="J62" s="33">
        <f>J8/About!$A$33*1000</f>
        <v>1032918.0439020256</v>
      </c>
      <c r="K62" s="33">
        <f>K8/About!$A$33*1000</f>
        <v>1007136.1979828798</v>
      </c>
      <c r="L62" s="33">
        <f>L8/About!$A$33*1000</f>
        <v>981354.3520637342</v>
      </c>
      <c r="M62" s="33">
        <f>M8/About!$A$33*1000</f>
        <v>927696.49199855374</v>
      </c>
      <c r="N62" s="33">
        <f>N8/About!$A$33*1000</f>
        <v>893396.97509034118</v>
      </c>
      <c r="O62" s="33">
        <f>O8/About!$A$33*1000</f>
        <v>859097.4581821285</v>
      </c>
      <c r="P62" s="33">
        <f>P8/About!$A$33*1000</f>
        <v>824797.94127391605</v>
      </c>
      <c r="Q62" s="33">
        <f>Q8/About!$A$33*1000</f>
        <v>790498.42436570348</v>
      </c>
      <c r="R62" s="33">
        <f>R8/About!$A$33*1000</f>
        <v>756198.90745749092</v>
      </c>
      <c r="S62" s="33">
        <f>S8/About!$A$33*1000</f>
        <v>721899.39054927835</v>
      </c>
      <c r="T62" s="33">
        <f>T8/About!$A$33*1000</f>
        <v>687599.8736410659</v>
      </c>
      <c r="U62" s="33">
        <f>U8/About!$A$33*1000</f>
        <v>653300.35673285334</v>
      </c>
      <c r="V62" s="33">
        <f>V8/About!$A$33*1000</f>
        <v>619000.83982464066</v>
      </c>
      <c r="W62" s="33">
        <f>W8/About!$A$33*1000</f>
        <v>584701.32291642809</v>
      </c>
      <c r="X62" s="33">
        <f>X8/About!$A$33*1000</f>
        <v>550401.80600821553</v>
      </c>
      <c r="Y62" s="33">
        <f>Y8/About!$A$33*1000</f>
        <v>516102.28910000308</v>
      </c>
      <c r="Z62" s="33">
        <f>Z8/About!$A$33*1000</f>
        <v>481802.77219179051</v>
      </c>
      <c r="AA62" s="33">
        <f>AA8/About!$A$33*1000</f>
        <v>447503.25528357789</v>
      </c>
      <c r="AB62" s="33">
        <f>AB8/About!$A$33*1000</f>
        <v>413203.73837536533</v>
      </c>
      <c r="AC62" s="33">
        <f>AC8/About!$A$33*1000</f>
        <v>378904.22146715282</v>
      </c>
      <c r="AD62" s="33">
        <f>AD8/About!$A$33*1000</f>
        <v>344604.70455894026</v>
      </c>
      <c r="AE62" s="33">
        <f>AE8/About!$A$33*1000</f>
        <v>310305.18765072769</v>
      </c>
      <c r="AF62" s="33">
        <f>AF8/About!$A$33*1000</f>
        <v>276005.67074251513</v>
      </c>
    </row>
    <row r="63" spans="1:32">
      <c r="A63" s="17" t="s">
        <v>10</v>
      </c>
      <c r="B63" s="33">
        <f>B9/About!$A$33*1000</f>
        <v>0</v>
      </c>
      <c r="C63" s="33">
        <f>C9/About!$A$33*1000</f>
        <v>0</v>
      </c>
      <c r="D63" s="33">
        <f>D9/About!$A$33*1000</f>
        <v>0</v>
      </c>
      <c r="E63" s="33">
        <f>E9/About!$A$33*1000</f>
        <v>0</v>
      </c>
      <c r="F63" s="33">
        <f>F9/About!$A$33*1000</f>
        <v>0</v>
      </c>
      <c r="G63" s="33">
        <f>G9/About!$A$33*1000</f>
        <v>0</v>
      </c>
      <c r="H63" s="33">
        <f>H9/About!$A$33*1000</f>
        <v>0</v>
      </c>
      <c r="I63" s="33">
        <f>I9/About!$A$33*1000</f>
        <v>0</v>
      </c>
      <c r="J63" s="33">
        <f>J9/About!$A$33*1000</f>
        <v>0</v>
      </c>
      <c r="K63" s="33">
        <f>K9/About!$A$33*1000</f>
        <v>0</v>
      </c>
      <c r="L63" s="33">
        <f>L9/About!$A$33*1000</f>
        <v>0</v>
      </c>
      <c r="M63" s="33">
        <f>M9/About!$A$33*1000</f>
        <v>0</v>
      </c>
      <c r="N63" s="33">
        <f>N9/About!$A$33*1000</f>
        <v>0</v>
      </c>
      <c r="O63" s="33">
        <f>O9/About!$A$33*1000</f>
        <v>0</v>
      </c>
      <c r="P63" s="33">
        <f>P9/About!$A$33*1000</f>
        <v>0</v>
      </c>
      <c r="Q63" s="33">
        <f>Q9/About!$A$33*1000</f>
        <v>0</v>
      </c>
      <c r="R63" s="33">
        <f>R9/About!$A$33*1000</f>
        <v>0</v>
      </c>
      <c r="S63" s="33">
        <f>S9/About!$A$33*1000</f>
        <v>0</v>
      </c>
      <c r="T63" s="33">
        <f>T9/About!$A$33*1000</f>
        <v>0</v>
      </c>
      <c r="U63" s="33">
        <f>U9/About!$A$33*1000</f>
        <v>0</v>
      </c>
      <c r="V63" s="33">
        <f>V9/About!$A$33*1000</f>
        <v>0</v>
      </c>
      <c r="W63" s="33">
        <f>W9/About!$A$33*1000</f>
        <v>0</v>
      </c>
      <c r="X63" s="33">
        <f>X9/About!$A$33*1000</f>
        <v>0</v>
      </c>
      <c r="Y63" s="33">
        <f>Y9/About!$A$33*1000</f>
        <v>0</v>
      </c>
      <c r="Z63" s="33">
        <f>Z9/About!$A$33*1000</f>
        <v>0</v>
      </c>
      <c r="AA63" s="33">
        <f>AA9/About!$A$33*1000</f>
        <v>0</v>
      </c>
      <c r="AB63" s="33">
        <f>AB9/About!$A$33*1000</f>
        <v>0</v>
      </c>
      <c r="AC63" s="33">
        <f>AC9/About!$A$33*1000</f>
        <v>0</v>
      </c>
      <c r="AD63" s="33">
        <f>AD9/About!$A$33*1000</f>
        <v>0</v>
      </c>
      <c r="AE63" s="33">
        <f>AE9/About!$A$33*1000</f>
        <v>0</v>
      </c>
      <c r="AF63" s="33">
        <f>AF9/About!$A$33*1000</f>
        <v>0</v>
      </c>
    </row>
    <row r="64" spans="1:32">
      <c r="A64" s="17" t="s">
        <v>11</v>
      </c>
      <c r="B64" s="33">
        <f>B10/About!$A$33*1000</f>
        <v>3240387.7447241289</v>
      </c>
      <c r="C64" s="33">
        <f>C10/About!$A$33*1000</f>
        <v>3240387.7447241289</v>
      </c>
      <c r="D64" s="33">
        <f>D10/About!$A$33*1000</f>
        <v>3240387.7447241289</v>
      </c>
      <c r="E64" s="33">
        <f>E10/About!$A$33*1000</f>
        <v>3240387.7447241289</v>
      </c>
      <c r="F64" s="33">
        <f>F10/About!$A$33*1000</f>
        <v>3240387.7447241289</v>
      </c>
      <c r="G64" s="33">
        <f>G10/About!$A$33*1000</f>
        <v>3240387.7447241289</v>
      </c>
      <c r="H64" s="33">
        <f>H10/About!$A$33*1000</f>
        <v>3240387.7447241289</v>
      </c>
      <c r="I64" s="33">
        <f>I10/About!$A$33*1000</f>
        <v>3240387.7447241289</v>
      </c>
      <c r="J64" s="33">
        <f>J10/About!$A$33*1000</f>
        <v>3240387.7447241289</v>
      </c>
      <c r="K64" s="33">
        <f>K10/About!$A$33*1000</f>
        <v>3240387.7447241289</v>
      </c>
      <c r="L64" s="33">
        <f>L10/About!$A$33*1000</f>
        <v>3240387.7447241289</v>
      </c>
      <c r="M64" s="33">
        <f>M10/About!$A$33*1000</f>
        <v>3240387.7447241289</v>
      </c>
      <c r="N64" s="33">
        <f>N10/About!$A$33*1000</f>
        <v>3240387.7447241289</v>
      </c>
      <c r="O64" s="33">
        <f>O10/About!$A$33*1000</f>
        <v>3240387.7447241289</v>
      </c>
      <c r="P64" s="33">
        <f>P10/About!$A$33*1000</f>
        <v>3240387.7447241289</v>
      </c>
      <c r="Q64" s="33">
        <f>Q10/About!$A$33*1000</f>
        <v>3240387.7447241289</v>
      </c>
      <c r="R64" s="33">
        <f>R10/About!$A$33*1000</f>
        <v>3240387.7447241289</v>
      </c>
      <c r="S64" s="33">
        <f>S10/About!$A$33*1000</f>
        <v>3240387.7447241289</v>
      </c>
      <c r="T64" s="33">
        <f>T10/About!$A$33*1000</f>
        <v>3240387.7447241289</v>
      </c>
      <c r="U64" s="33">
        <f>U10/About!$A$33*1000</f>
        <v>3240387.7447241289</v>
      </c>
      <c r="V64" s="33">
        <f>V10/About!$A$33*1000</f>
        <v>3240387.7447241289</v>
      </c>
      <c r="W64" s="33">
        <f>W10/About!$A$33*1000</f>
        <v>3240387.7447241289</v>
      </c>
      <c r="X64" s="33">
        <f>X10/About!$A$33*1000</f>
        <v>3240387.7447241289</v>
      </c>
      <c r="Y64" s="33">
        <f>Y10/About!$A$33*1000</f>
        <v>3240387.7447241289</v>
      </c>
      <c r="Z64" s="33">
        <f>Z10/About!$A$33*1000</f>
        <v>3240387.7447241289</v>
      </c>
      <c r="AA64" s="33">
        <f>AA10/About!$A$33*1000</f>
        <v>3240387.7447241289</v>
      </c>
      <c r="AB64" s="33">
        <f>AB10/About!$A$33*1000</f>
        <v>3240387.7447241289</v>
      </c>
      <c r="AC64" s="33">
        <f>AC10/About!$A$33*1000</f>
        <v>3240387.7447241289</v>
      </c>
      <c r="AD64" s="33">
        <f>AD10/About!$A$33*1000</f>
        <v>3240387.7447241289</v>
      </c>
      <c r="AE64" s="33">
        <f>AE10/About!$A$33*1000</f>
        <v>3240387.7447241289</v>
      </c>
      <c r="AF64" s="33">
        <f>AF10/About!$A$33*1000</f>
        <v>3240387.7447241289</v>
      </c>
    </row>
    <row r="65" spans="1:32">
      <c r="A65" s="17" t="s">
        <v>15</v>
      </c>
      <c r="B65" s="33">
        <f>B11/About!$A$33*1000</f>
        <v>8208000</v>
      </c>
      <c r="C65" s="33">
        <f>C11/About!$A$33*1000</f>
        <v>8208000</v>
      </c>
      <c r="D65" s="33">
        <f>D11/About!$A$33*1000</f>
        <v>8208000</v>
      </c>
      <c r="E65" s="33">
        <f>E11/About!$A$33*1000</f>
        <v>8208000</v>
      </c>
      <c r="F65" s="33">
        <f>F11/About!$A$33*1000</f>
        <v>8208000</v>
      </c>
      <c r="G65" s="33">
        <f>G11/About!$A$33*1000</f>
        <v>8208000</v>
      </c>
      <c r="H65" s="33">
        <f>H11/About!$A$33*1000</f>
        <v>8208000</v>
      </c>
      <c r="I65" s="33">
        <f>I11/About!$A$33*1000</f>
        <v>8208000</v>
      </c>
      <c r="J65" s="33">
        <f>J11/About!$A$33*1000</f>
        <v>8208000</v>
      </c>
      <c r="K65" s="33">
        <f>K11/About!$A$33*1000</f>
        <v>8208000</v>
      </c>
      <c r="L65" s="33">
        <f>L11/About!$A$33*1000</f>
        <v>8208000</v>
      </c>
      <c r="M65" s="33">
        <f>M11/About!$A$33*1000</f>
        <v>8208000</v>
      </c>
      <c r="N65" s="33">
        <f>N11/About!$A$33*1000</f>
        <v>8208000</v>
      </c>
      <c r="O65" s="33">
        <f>O11/About!$A$33*1000</f>
        <v>8208000</v>
      </c>
      <c r="P65" s="33">
        <f>P11/About!$A$33*1000</f>
        <v>8208000</v>
      </c>
      <c r="Q65" s="33">
        <f>Q11/About!$A$33*1000</f>
        <v>8208000</v>
      </c>
      <c r="R65" s="33">
        <f>R11/About!$A$33*1000</f>
        <v>8208000</v>
      </c>
      <c r="S65" s="33">
        <f>S11/About!$A$33*1000</f>
        <v>8208000</v>
      </c>
      <c r="T65" s="33">
        <f>T11/About!$A$33*1000</f>
        <v>8208000</v>
      </c>
      <c r="U65" s="33">
        <f>U11/About!$A$33*1000</f>
        <v>8208000</v>
      </c>
      <c r="V65" s="33">
        <f>V11/About!$A$33*1000</f>
        <v>8208000</v>
      </c>
      <c r="W65" s="33">
        <f>W11/About!$A$33*1000</f>
        <v>8208000</v>
      </c>
      <c r="X65" s="33">
        <f>X11/About!$A$33*1000</f>
        <v>8208000</v>
      </c>
      <c r="Y65" s="33">
        <f>Y11/About!$A$33*1000</f>
        <v>8208000</v>
      </c>
      <c r="Z65" s="33">
        <f>Z11/About!$A$33*1000</f>
        <v>8208000</v>
      </c>
      <c r="AA65" s="33">
        <f>AA11/About!$A$33*1000</f>
        <v>8208000</v>
      </c>
      <c r="AB65" s="33">
        <f>AB11/About!$A$33*1000</f>
        <v>8208000</v>
      </c>
      <c r="AC65" s="33">
        <f>AC11/About!$A$33*1000</f>
        <v>8208000</v>
      </c>
      <c r="AD65" s="33">
        <f>AD11/About!$A$33*1000</f>
        <v>8208000</v>
      </c>
      <c r="AE65" s="33">
        <f>AE11/About!$A$33*1000</f>
        <v>8208000</v>
      </c>
      <c r="AF65" s="33">
        <f>AF11/About!$A$33*1000</f>
        <v>8208000</v>
      </c>
    </row>
    <row r="66" spans="1:32">
      <c r="A66" s="17" t="s">
        <v>16</v>
      </c>
      <c r="B66" s="33">
        <f>B12/About!$A$33*1000</f>
        <v>1606605.6445461479</v>
      </c>
      <c r="C66" s="33">
        <f>C12/About!$A$33*1000</f>
        <v>1606605.6445461479</v>
      </c>
      <c r="D66" s="33">
        <f>D12/About!$A$33*1000</f>
        <v>1606605.6445461479</v>
      </c>
      <c r="E66" s="33">
        <f>E12/About!$A$33*1000</f>
        <v>1606605.6445461479</v>
      </c>
      <c r="F66" s="33">
        <f>F12/About!$A$33*1000</f>
        <v>1606605.6445461479</v>
      </c>
      <c r="G66" s="33">
        <f>G12/About!$A$33*1000</f>
        <v>1606605.6445461479</v>
      </c>
      <c r="H66" s="33">
        <f>H12/About!$A$33*1000</f>
        <v>1606605.6445461479</v>
      </c>
      <c r="I66" s="33">
        <f>I12/About!$A$33*1000</f>
        <v>1606605.6445461479</v>
      </c>
      <c r="J66" s="33">
        <f>J12/About!$A$33*1000</f>
        <v>1606605.6445461479</v>
      </c>
      <c r="K66" s="33">
        <f>K12/About!$A$33*1000</f>
        <v>1606605.6445461479</v>
      </c>
      <c r="L66" s="33">
        <f>L12/About!$A$33*1000</f>
        <v>1606605.6445461479</v>
      </c>
      <c r="M66" s="33">
        <f>M12/About!$A$33*1000</f>
        <v>1606605.6445461479</v>
      </c>
      <c r="N66" s="33">
        <f>N12/About!$A$33*1000</f>
        <v>1606605.6445461479</v>
      </c>
      <c r="O66" s="33">
        <f>O12/About!$A$33*1000</f>
        <v>1606605.6445461479</v>
      </c>
      <c r="P66" s="33">
        <f>P12/About!$A$33*1000</f>
        <v>1606605.6445461479</v>
      </c>
      <c r="Q66" s="33">
        <f>Q12/About!$A$33*1000</f>
        <v>1606605.6445461479</v>
      </c>
      <c r="R66" s="33">
        <f>R12/About!$A$33*1000</f>
        <v>1606605.6445461479</v>
      </c>
      <c r="S66" s="33">
        <f>S12/About!$A$33*1000</f>
        <v>1606605.6445461479</v>
      </c>
      <c r="T66" s="33">
        <f>T12/About!$A$33*1000</f>
        <v>1606605.6445461479</v>
      </c>
      <c r="U66" s="33">
        <f>U12/About!$A$33*1000</f>
        <v>1606605.6445461479</v>
      </c>
      <c r="V66" s="33">
        <f>V12/About!$A$33*1000</f>
        <v>1606605.6445461479</v>
      </c>
      <c r="W66" s="33">
        <f>W12/About!$A$33*1000</f>
        <v>1606605.6445461479</v>
      </c>
      <c r="X66" s="33">
        <f>X12/About!$A$33*1000</f>
        <v>1606605.6445461479</v>
      </c>
      <c r="Y66" s="33">
        <f>Y12/About!$A$33*1000</f>
        <v>1606605.6445461479</v>
      </c>
      <c r="Z66" s="33">
        <f>Z12/About!$A$33*1000</f>
        <v>1606605.6445461479</v>
      </c>
      <c r="AA66" s="33">
        <f>AA12/About!$A$33*1000</f>
        <v>1606605.6445461479</v>
      </c>
      <c r="AB66" s="33">
        <f>AB12/About!$A$33*1000</f>
        <v>1606605.6445461479</v>
      </c>
      <c r="AC66" s="33">
        <f>AC12/About!$A$33*1000</f>
        <v>1606605.6445461479</v>
      </c>
      <c r="AD66" s="33">
        <f>AD12/About!$A$33*1000</f>
        <v>1606605.6445461479</v>
      </c>
      <c r="AE66" s="33">
        <f>AE12/About!$A$33*1000</f>
        <v>1606605.6445461479</v>
      </c>
      <c r="AF66" s="33">
        <f>AF12/About!$A$33*1000</f>
        <v>1606605.6445461479</v>
      </c>
    </row>
    <row r="67" spans="1:32">
      <c r="A67" s="17" t="s">
        <v>17</v>
      </c>
      <c r="B67" s="33">
        <f>B13/About!$A$33*1000</f>
        <v>557602.59344012197</v>
      </c>
      <c r="C67" s="33">
        <f>C13/About!$A$33*1000</f>
        <v>562645.39367743023</v>
      </c>
      <c r="D67" s="33">
        <f>D13/About!$A$33*1000</f>
        <v>567688.19391473848</v>
      </c>
      <c r="E67" s="33">
        <f>E13/About!$A$33*1000</f>
        <v>572730.99415204674</v>
      </c>
      <c r="F67" s="33">
        <f>F13/About!$A$33*1000</f>
        <v>577773.794389355</v>
      </c>
      <c r="G67" s="33">
        <f>G13/About!$A$33*1000</f>
        <v>582816.59462666314</v>
      </c>
      <c r="H67" s="33">
        <f>H13/About!$A$33*1000</f>
        <v>587859.39486397139</v>
      </c>
      <c r="I67" s="33">
        <f>I13/About!$A$33*1000</f>
        <v>592902.19510127965</v>
      </c>
      <c r="J67" s="33">
        <f>J13/About!$A$33*1000</f>
        <v>597944.99533858791</v>
      </c>
      <c r="K67" s="33">
        <f>K13/About!$A$33*1000</f>
        <v>602987.79557589616</v>
      </c>
      <c r="L67" s="33">
        <f>L13/About!$A$33*1000</f>
        <v>608030.59581320442</v>
      </c>
      <c r="M67" s="33">
        <f>M13/About!$A$33*1000</f>
        <v>613073.39605051337</v>
      </c>
      <c r="N67" s="33">
        <f>N13/About!$A$33*1000</f>
        <v>618116.19628782163</v>
      </c>
      <c r="O67" s="33">
        <f>O13/About!$A$33*1000</f>
        <v>623158.99652512989</v>
      </c>
      <c r="P67" s="33">
        <f>P13/About!$A$33*1000</f>
        <v>628201.79676243814</v>
      </c>
      <c r="Q67" s="33">
        <f>Q13/About!$A$33*1000</f>
        <v>633244.5969997464</v>
      </c>
      <c r="R67" s="33">
        <f>R13/About!$A$33*1000</f>
        <v>638287.39723705465</v>
      </c>
      <c r="S67" s="33">
        <f>S13/About!$A$33*1000</f>
        <v>643330.19747436279</v>
      </c>
      <c r="T67" s="33">
        <f>T13/About!$A$33*1000</f>
        <v>648372.99771167105</v>
      </c>
      <c r="U67" s="33">
        <f>U13/About!$A$33*1000</f>
        <v>653415.79794897931</v>
      </c>
      <c r="V67" s="33">
        <f>V13/About!$A$33*1000</f>
        <v>658458.59818628756</v>
      </c>
      <c r="W67" s="33">
        <f>W13/About!$A$33*1000</f>
        <v>663501.39842359582</v>
      </c>
      <c r="X67" s="33">
        <f>X13/About!$A$33*1000</f>
        <v>668544.19866090408</v>
      </c>
      <c r="Y67" s="33">
        <f>Y13/About!$A$33*1000</f>
        <v>673586.99889821233</v>
      </c>
      <c r="Z67" s="33">
        <f>Z13/About!$A$33*1000</f>
        <v>678629.79913552059</v>
      </c>
      <c r="AA67" s="33">
        <f>AA13/About!$A$33*1000</f>
        <v>683672.59937282884</v>
      </c>
      <c r="AB67" s="33">
        <f>AB13/About!$A$33*1000</f>
        <v>688715.3996101371</v>
      </c>
      <c r="AC67" s="33">
        <f>AC13/About!$A$33*1000</f>
        <v>693758.19984744536</v>
      </c>
      <c r="AD67" s="33">
        <f>AD13/About!$A$33*1000</f>
        <v>698801.0000847535</v>
      </c>
      <c r="AE67" s="33">
        <f>AE13/About!$A$33*1000</f>
        <v>703843.80032206175</v>
      </c>
      <c r="AF67" s="33">
        <f>AF13/About!$A$33*1000</f>
        <v>708886.60055937001</v>
      </c>
    </row>
    <row r="68" spans="1:32">
      <c r="A68" s="17" t="s">
        <v>22</v>
      </c>
      <c r="B68" s="33">
        <f>B14/About!$A$33*1000</f>
        <v>1219138.0625476735</v>
      </c>
      <c r="C68" s="33">
        <f>C14/About!$A$33*1000</f>
        <v>1263547.7582846005</v>
      </c>
      <c r="D68" s="33">
        <f>D14/About!$A$33*1000</f>
        <v>1307957.4540215272</v>
      </c>
      <c r="E68" s="33">
        <f>E14/About!$A$33*1000</f>
        <v>1352367.1497584539</v>
      </c>
      <c r="F68" s="33">
        <f>F14/About!$A$33*1000</f>
        <v>1396776.8454953809</v>
      </c>
      <c r="G68" s="33">
        <f>G14/About!$A$33*1000</f>
        <v>1441186.5412323077</v>
      </c>
      <c r="H68" s="33">
        <f>H14/About!$A$33*1000</f>
        <v>1485596.2369692344</v>
      </c>
      <c r="I68" s="33">
        <f>I14/About!$A$33*1000</f>
        <v>1530005.9327061614</v>
      </c>
      <c r="J68" s="33">
        <f>J14/About!$A$33*1000</f>
        <v>1574415.6284430884</v>
      </c>
      <c r="K68" s="33">
        <f>K14/About!$A$33*1000</f>
        <v>1618825.3241800151</v>
      </c>
      <c r="L68" s="33">
        <f>L14/About!$A$33*1000</f>
        <v>1663235.0199169421</v>
      </c>
      <c r="M68" s="33">
        <f>M14/About!$A$33*1000</f>
        <v>1707644.7156538689</v>
      </c>
      <c r="N68" s="33">
        <f>N14/About!$A$33*1000</f>
        <v>1752054.4113907956</v>
      </c>
      <c r="O68" s="33">
        <f>O14/About!$A$33*1000</f>
        <v>1796464.1071277226</v>
      </c>
      <c r="P68" s="33">
        <f>P14/About!$A$33*1000</f>
        <v>1840873.8028646493</v>
      </c>
      <c r="Q68" s="33">
        <f>Q14/About!$A$33*1000</f>
        <v>1885283.4986015761</v>
      </c>
      <c r="R68" s="33">
        <f>R14/About!$A$33*1000</f>
        <v>1929693.1943385033</v>
      </c>
      <c r="S68" s="33">
        <f>S14/About!$A$33*1000</f>
        <v>1974102.89007543</v>
      </c>
      <c r="T68" s="33">
        <f>T14/About!$A$33*1000</f>
        <v>2018512.5858123568</v>
      </c>
      <c r="U68" s="33">
        <f>U14/About!$A$33*1000</f>
        <v>2062922.2815492835</v>
      </c>
      <c r="V68" s="33">
        <f>V14/About!$A$33*1000</f>
        <v>2107331.9772862107</v>
      </c>
      <c r="W68" s="33">
        <f>W14/About!$A$33*1000</f>
        <v>2151741.6730231377</v>
      </c>
      <c r="X68" s="33">
        <f>X14/About!$A$33*1000</f>
        <v>2196151.3687600642</v>
      </c>
      <c r="Y68" s="33">
        <f>Y14/About!$A$33*1000</f>
        <v>2240561.0644969912</v>
      </c>
      <c r="Z68" s="33">
        <f>Z14/About!$A$33*1000</f>
        <v>2284970.7602339182</v>
      </c>
      <c r="AA68" s="33">
        <f>AA14/About!$A$33*1000</f>
        <v>2329380.4559708447</v>
      </c>
      <c r="AB68" s="33">
        <f>AB14/About!$A$33*1000</f>
        <v>2373790.1517077717</v>
      </c>
      <c r="AC68" s="33">
        <f>AC14/About!$A$33*1000</f>
        <v>2418199.8474446987</v>
      </c>
      <c r="AD68" s="33">
        <f>AD14/About!$A$33*1000</f>
        <v>2462609.5431816252</v>
      </c>
      <c r="AE68" s="33">
        <f>AE14/About!$A$33*1000</f>
        <v>2507019.2389185522</v>
      </c>
      <c r="AF68" s="33">
        <f>AF14/About!$A$33*1000</f>
        <v>2551428.9346554792</v>
      </c>
    </row>
    <row r="69" spans="1:32">
      <c r="A69" s="17" t="s">
        <v>20</v>
      </c>
      <c r="B69" s="33">
        <f>B15/About!$A$33*1000</f>
        <v>3641000</v>
      </c>
      <c r="C69" s="33">
        <f>C15/About!$A$33*1000</f>
        <v>3641000</v>
      </c>
      <c r="D69" s="33">
        <f>D15/About!$A$33*1000</f>
        <v>3641000</v>
      </c>
      <c r="E69" s="33">
        <f>E15/About!$A$33*1000</f>
        <v>3641000</v>
      </c>
      <c r="F69" s="33">
        <f>F15/About!$A$33*1000</f>
        <v>3641000</v>
      </c>
      <c r="G69" s="33">
        <f>G15/About!$A$33*1000</f>
        <v>3641000</v>
      </c>
      <c r="H69" s="33">
        <f>H15/About!$A$33*1000</f>
        <v>3641000</v>
      </c>
      <c r="I69" s="33">
        <f>I15/About!$A$33*1000</f>
        <v>3641000</v>
      </c>
      <c r="J69" s="33">
        <f>J15/About!$A$33*1000</f>
        <v>3641000</v>
      </c>
      <c r="K69" s="33">
        <f>K15/About!$A$33*1000</f>
        <v>3641000</v>
      </c>
      <c r="L69" s="33">
        <f>L15/About!$A$33*1000</f>
        <v>3641000</v>
      </c>
      <c r="M69" s="33">
        <f>M15/About!$A$33*1000</f>
        <v>3640999.9999999991</v>
      </c>
      <c r="N69" s="33">
        <f>N15/About!$A$33*1000</f>
        <v>3640999.9999999991</v>
      </c>
      <c r="O69" s="33">
        <f>O15/About!$A$33*1000</f>
        <v>3640999.9999999991</v>
      </c>
      <c r="P69" s="33">
        <f>P15/About!$A$33*1000</f>
        <v>3640999.9999999991</v>
      </c>
      <c r="Q69" s="33">
        <f>Q15/About!$A$33*1000</f>
        <v>3640999.9999999991</v>
      </c>
      <c r="R69" s="33">
        <f>R15/About!$A$33*1000</f>
        <v>3640999.9999999991</v>
      </c>
      <c r="S69" s="33">
        <f>S15/About!$A$33*1000</f>
        <v>3640999.9999999991</v>
      </c>
      <c r="T69" s="33">
        <f>T15/About!$A$33*1000</f>
        <v>3640999.9999999991</v>
      </c>
      <c r="U69" s="33">
        <f>U15/About!$A$33*1000</f>
        <v>3640999.9999999991</v>
      </c>
      <c r="V69" s="33">
        <f>V15/About!$A$33*1000</f>
        <v>3640999.9999999991</v>
      </c>
      <c r="W69" s="33">
        <f>W15/About!$A$33*1000</f>
        <v>3640999.9999999991</v>
      </c>
      <c r="X69" s="33">
        <f>X15/About!$A$33*1000</f>
        <v>3640999.9999999991</v>
      </c>
      <c r="Y69" s="33">
        <f>Y15/About!$A$33*1000</f>
        <v>3640999.9999999991</v>
      </c>
      <c r="Z69" s="33">
        <f>Z15/About!$A$33*1000</f>
        <v>3640999.9999999991</v>
      </c>
      <c r="AA69" s="33">
        <f>AA15/About!$A$33*1000</f>
        <v>3640999.9999999991</v>
      </c>
      <c r="AB69" s="33">
        <f>AB15/About!$A$33*1000</f>
        <v>3640999.9999999991</v>
      </c>
      <c r="AC69" s="33">
        <f>AC15/About!$A$33*1000</f>
        <v>3640999.9999999991</v>
      </c>
      <c r="AD69" s="33">
        <f>AD15/About!$A$33*1000</f>
        <v>3640999.9999999991</v>
      </c>
      <c r="AE69" s="33">
        <f>AE15/About!$A$33*1000</f>
        <v>3640999.9999999991</v>
      </c>
      <c r="AF69" s="33">
        <f>AF15/About!$A$33*1000</f>
        <v>3640999.9999999991</v>
      </c>
    </row>
    <row r="70" spans="1:32">
      <c r="A70" s="17" t="s">
        <v>23</v>
      </c>
      <c r="B70" s="33">
        <f>B16/About!$A$33*1000</f>
        <v>1606605.6445461479</v>
      </c>
      <c r="C70" s="33">
        <f>C16/About!$A$33*1000</f>
        <v>1606605.6445461479</v>
      </c>
      <c r="D70" s="33">
        <f>D16/About!$A$33*1000</f>
        <v>1606605.6445461479</v>
      </c>
      <c r="E70" s="33">
        <f>E16/About!$A$33*1000</f>
        <v>1606605.6445461479</v>
      </c>
      <c r="F70" s="33">
        <f>F16/About!$A$33*1000</f>
        <v>1606605.6445461479</v>
      </c>
      <c r="G70" s="33">
        <f>G16/About!$A$33*1000</f>
        <v>1606605.6445461479</v>
      </c>
      <c r="H70" s="33">
        <f>H16/About!$A$33*1000</f>
        <v>1606605.6445461479</v>
      </c>
      <c r="I70" s="33">
        <f>I16/About!$A$33*1000</f>
        <v>1606605.6445461479</v>
      </c>
      <c r="J70" s="33">
        <f>J16/About!$A$33*1000</f>
        <v>1606605.6445461479</v>
      </c>
      <c r="K70" s="33">
        <f>K16/About!$A$33*1000</f>
        <v>1606605.6445461479</v>
      </c>
      <c r="L70" s="33">
        <f>L16/About!$A$33*1000</f>
        <v>1606605.6445461479</v>
      </c>
      <c r="M70" s="33">
        <f>M16/About!$A$33*1000</f>
        <v>1606605.6445461479</v>
      </c>
      <c r="N70" s="33">
        <f>N16/About!$A$33*1000</f>
        <v>1606605.6445461479</v>
      </c>
      <c r="O70" s="33">
        <f>O16/About!$A$33*1000</f>
        <v>1606605.6445461479</v>
      </c>
      <c r="P70" s="33">
        <f>P16/About!$A$33*1000</f>
        <v>1606605.6445461479</v>
      </c>
      <c r="Q70" s="33">
        <f>Q16/About!$A$33*1000</f>
        <v>1606605.6445461479</v>
      </c>
      <c r="R70" s="33">
        <f>R16/About!$A$33*1000</f>
        <v>1606605.6445461479</v>
      </c>
      <c r="S70" s="33">
        <f>S16/About!$A$33*1000</f>
        <v>1606605.6445461479</v>
      </c>
      <c r="T70" s="33">
        <f>T16/About!$A$33*1000</f>
        <v>1606605.6445461479</v>
      </c>
      <c r="U70" s="33">
        <f>U16/About!$A$33*1000</f>
        <v>1606605.6445461479</v>
      </c>
      <c r="V70" s="33">
        <f>V16/About!$A$33*1000</f>
        <v>1606605.6445461479</v>
      </c>
      <c r="W70" s="33">
        <f>W16/About!$A$33*1000</f>
        <v>1606605.6445461479</v>
      </c>
      <c r="X70" s="33">
        <f>X16/About!$A$33*1000</f>
        <v>1606605.6445461479</v>
      </c>
      <c r="Y70" s="33">
        <f>Y16/About!$A$33*1000</f>
        <v>1606605.6445461479</v>
      </c>
      <c r="Z70" s="33">
        <f>Z16/About!$A$33*1000</f>
        <v>1606605.6445461479</v>
      </c>
      <c r="AA70" s="33">
        <f>AA16/About!$A$33*1000</f>
        <v>1606605.6445461479</v>
      </c>
      <c r="AB70" s="33">
        <f>AB16/About!$A$33*1000</f>
        <v>1606605.6445461479</v>
      </c>
      <c r="AC70" s="33">
        <f>AC16/About!$A$33*1000</f>
        <v>1606605.6445461479</v>
      </c>
      <c r="AD70" s="33">
        <f>AD16/About!$A$33*1000</f>
        <v>1606605.6445461479</v>
      </c>
      <c r="AE70" s="33">
        <f>AE16/About!$A$33*1000</f>
        <v>1606605.6445461479</v>
      </c>
      <c r="AF70" s="33">
        <f>AF16/About!$A$33*1000</f>
        <v>1606605.6445461479</v>
      </c>
    </row>
    <row r="71" spans="1:32">
      <c r="A71" s="17" t="s">
        <v>24</v>
      </c>
      <c r="B71" s="33">
        <f>B17/About!$A$33*1000</f>
        <v>1606605.6445461479</v>
      </c>
      <c r="C71" s="33">
        <f>C17/About!$A$33*1000</f>
        <v>1606605.6445461479</v>
      </c>
      <c r="D71" s="33">
        <f>D17/About!$A$33*1000</f>
        <v>1606605.6445461479</v>
      </c>
      <c r="E71" s="33">
        <f>E17/About!$A$33*1000</f>
        <v>1606605.6445461479</v>
      </c>
      <c r="F71" s="33">
        <f>F17/About!$A$33*1000</f>
        <v>1606605.6445461479</v>
      </c>
      <c r="G71" s="33">
        <f>G17/About!$A$33*1000</f>
        <v>1606605.6445461479</v>
      </c>
      <c r="H71" s="33">
        <f>H17/About!$A$33*1000</f>
        <v>1606605.6445461479</v>
      </c>
      <c r="I71" s="33">
        <f>I17/About!$A$33*1000</f>
        <v>1606605.6445461479</v>
      </c>
      <c r="J71" s="33">
        <f>J17/About!$A$33*1000</f>
        <v>1606605.6445461479</v>
      </c>
      <c r="K71" s="33">
        <f>K17/About!$A$33*1000</f>
        <v>1606605.6445461479</v>
      </c>
      <c r="L71" s="33">
        <f>L17/About!$A$33*1000</f>
        <v>1606605.6445461479</v>
      </c>
      <c r="M71" s="33">
        <f>M17/About!$A$33*1000</f>
        <v>1606605.6445461479</v>
      </c>
      <c r="N71" s="33">
        <f>N17/About!$A$33*1000</f>
        <v>1606605.6445461479</v>
      </c>
      <c r="O71" s="33">
        <f>O17/About!$A$33*1000</f>
        <v>1606605.6445461479</v>
      </c>
      <c r="P71" s="33">
        <f>P17/About!$A$33*1000</f>
        <v>1606605.6445461479</v>
      </c>
      <c r="Q71" s="33">
        <f>Q17/About!$A$33*1000</f>
        <v>1606605.6445461479</v>
      </c>
      <c r="R71" s="33">
        <f>R17/About!$A$33*1000</f>
        <v>1606605.6445461479</v>
      </c>
      <c r="S71" s="33">
        <f>S17/About!$A$33*1000</f>
        <v>1606605.6445461479</v>
      </c>
      <c r="T71" s="33">
        <f>T17/About!$A$33*1000</f>
        <v>1606605.6445461479</v>
      </c>
      <c r="U71" s="33">
        <f>U17/About!$A$33*1000</f>
        <v>1606605.6445461479</v>
      </c>
      <c r="V71" s="33">
        <f>V17/About!$A$33*1000</f>
        <v>1606605.6445461479</v>
      </c>
      <c r="W71" s="33">
        <f>W17/About!$A$33*1000</f>
        <v>1606605.6445461479</v>
      </c>
      <c r="X71" s="33">
        <f>X17/About!$A$33*1000</f>
        <v>1606605.6445461479</v>
      </c>
      <c r="Y71" s="33">
        <f>Y17/About!$A$33*1000</f>
        <v>1606605.6445461479</v>
      </c>
      <c r="Z71" s="33">
        <f>Z17/About!$A$33*1000</f>
        <v>1606605.6445461479</v>
      </c>
      <c r="AA71" s="33">
        <f>AA17/About!$A$33*1000</f>
        <v>1606605.6445461479</v>
      </c>
      <c r="AB71" s="33">
        <f>AB17/About!$A$33*1000</f>
        <v>1606605.6445461479</v>
      </c>
      <c r="AC71" s="33">
        <f>AC17/About!$A$33*1000</f>
        <v>1606605.6445461479</v>
      </c>
      <c r="AD71" s="33">
        <f>AD17/About!$A$33*1000</f>
        <v>1606605.6445461479</v>
      </c>
      <c r="AE71" s="33">
        <f>AE17/About!$A$33*1000</f>
        <v>1606605.6445461479</v>
      </c>
      <c r="AF71" s="33">
        <f>AF17/About!$A$33*1000</f>
        <v>1606605.6445461479</v>
      </c>
    </row>
    <row r="72" spans="1:32">
      <c r="A72" s="17" t="s">
        <v>25</v>
      </c>
      <c r="B72" s="33">
        <f>B18/About!$A$33*1000</f>
        <v>4068141.3679125351</v>
      </c>
      <c r="C72" s="33">
        <f>C18/About!$A$33*1000</f>
        <v>4068141.3679125351</v>
      </c>
      <c r="D72" s="33">
        <f>D18/About!$A$33*1000</f>
        <v>4068141.3679125351</v>
      </c>
      <c r="E72" s="33">
        <f>E18/About!$A$33*1000</f>
        <v>4068141.3679125351</v>
      </c>
      <c r="F72" s="33">
        <f>F18/About!$A$33*1000</f>
        <v>4068141.3679125351</v>
      </c>
      <c r="G72" s="33">
        <f>G18/About!$A$33*1000</f>
        <v>4068141.3679125351</v>
      </c>
      <c r="H72" s="33">
        <f>H18/About!$A$33*1000</f>
        <v>4068141.3679125351</v>
      </c>
      <c r="I72" s="33">
        <f>I18/About!$A$33*1000</f>
        <v>4068141.3679125351</v>
      </c>
      <c r="J72" s="33">
        <f>J18/About!$A$33*1000</f>
        <v>4068141.3679125351</v>
      </c>
      <c r="K72" s="33">
        <f>K18/About!$A$33*1000</f>
        <v>4068141.3679125351</v>
      </c>
      <c r="L72" s="33">
        <f>L18/About!$A$33*1000</f>
        <v>4068141.3679125351</v>
      </c>
      <c r="M72" s="33">
        <f>M18/About!$A$33*1000</f>
        <v>4068141.3679125351</v>
      </c>
      <c r="N72" s="33">
        <f>N18/About!$A$33*1000</f>
        <v>4068141.3679125351</v>
      </c>
      <c r="O72" s="33">
        <f>O18/About!$A$33*1000</f>
        <v>4068141.3679125351</v>
      </c>
      <c r="P72" s="33">
        <f>P18/About!$A$33*1000</f>
        <v>4068141.3679125351</v>
      </c>
      <c r="Q72" s="33">
        <f>Q18/About!$A$33*1000</f>
        <v>4068141.3679125351</v>
      </c>
      <c r="R72" s="33">
        <f>R18/About!$A$33*1000</f>
        <v>4068141.3679125351</v>
      </c>
      <c r="S72" s="33">
        <f>S18/About!$A$33*1000</f>
        <v>4068141.3679125351</v>
      </c>
      <c r="T72" s="33">
        <f>T18/About!$A$33*1000</f>
        <v>4068141.3679125351</v>
      </c>
      <c r="U72" s="33">
        <f>U18/About!$A$33*1000</f>
        <v>4068141.3679125351</v>
      </c>
      <c r="V72" s="33">
        <f>V18/About!$A$33*1000</f>
        <v>4068141.3679125351</v>
      </c>
      <c r="W72" s="33">
        <f>W18/About!$A$33*1000</f>
        <v>4068141.3679125351</v>
      </c>
      <c r="X72" s="33">
        <f>X18/About!$A$33*1000</f>
        <v>4068141.3679125351</v>
      </c>
      <c r="Y72" s="33">
        <f>Y18/About!$A$33*1000</f>
        <v>4068141.3679125351</v>
      </c>
      <c r="Z72" s="33">
        <f>Z18/About!$A$33*1000</f>
        <v>4068141.3679125351</v>
      </c>
      <c r="AA72" s="33">
        <f>AA18/About!$A$33*1000</f>
        <v>4068141.3679125351</v>
      </c>
      <c r="AB72" s="33">
        <f>AB18/About!$A$33*1000</f>
        <v>4068141.3679125351</v>
      </c>
      <c r="AC72" s="33">
        <f>AC18/About!$A$33*1000</f>
        <v>4068141.3679125351</v>
      </c>
      <c r="AD72" s="33">
        <f>AD18/About!$A$33*1000</f>
        <v>4068141.3679125351</v>
      </c>
      <c r="AE72" s="33">
        <f>AE18/About!$A$33*1000</f>
        <v>4068141.3679125351</v>
      </c>
      <c r="AF72" s="33">
        <f>AF18/About!$A$33*1000</f>
        <v>4068141.3679125351</v>
      </c>
    </row>
    <row r="73" spans="1:32">
      <c r="A73" s="1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32">
      <c r="A74" s="29" t="s">
        <v>92</v>
      </c>
      <c r="B74" s="32">
        <v>2020</v>
      </c>
      <c r="C74" s="32">
        <v>2021</v>
      </c>
      <c r="D74" s="32">
        <v>2022</v>
      </c>
      <c r="E74" s="32">
        <v>2023</v>
      </c>
      <c r="F74" s="32">
        <v>2024</v>
      </c>
      <c r="G74" s="32">
        <v>2025</v>
      </c>
      <c r="H74" s="32">
        <v>2026</v>
      </c>
      <c r="I74" s="32">
        <v>2027</v>
      </c>
      <c r="J74" s="32">
        <v>2028</v>
      </c>
      <c r="K74" s="32">
        <v>2029</v>
      </c>
      <c r="L74" s="32">
        <v>2030</v>
      </c>
      <c r="M74" s="32">
        <v>2031</v>
      </c>
      <c r="N74" s="32">
        <v>2032</v>
      </c>
      <c r="O74" s="32">
        <v>2033</v>
      </c>
      <c r="P74" s="32">
        <v>2034</v>
      </c>
      <c r="Q74" s="32">
        <v>2035</v>
      </c>
      <c r="R74" s="32">
        <v>2036</v>
      </c>
      <c r="S74" s="32">
        <v>2037</v>
      </c>
      <c r="T74" s="32">
        <v>2038</v>
      </c>
      <c r="U74" s="32">
        <v>2039</v>
      </c>
      <c r="V74" s="32">
        <v>2040</v>
      </c>
      <c r="W74" s="32">
        <v>2041</v>
      </c>
      <c r="X74" s="32">
        <v>2042</v>
      </c>
      <c r="Y74" s="32">
        <v>2043</v>
      </c>
      <c r="Z74" s="32">
        <v>2044</v>
      </c>
      <c r="AA74" s="32">
        <v>2045</v>
      </c>
      <c r="AB74" s="32">
        <v>2046</v>
      </c>
      <c r="AC74" s="32">
        <v>2047</v>
      </c>
      <c r="AD74" s="32">
        <v>2048</v>
      </c>
      <c r="AE74" s="32">
        <v>2049</v>
      </c>
      <c r="AF74" s="32">
        <v>2050</v>
      </c>
    </row>
    <row r="75" spans="1:32">
      <c r="A75" s="17" t="s">
        <v>19</v>
      </c>
      <c r="B75" s="33">
        <f>B21/About!$A$33*1000</f>
        <v>56505.059750826338</v>
      </c>
      <c r="C75" s="33">
        <f>C21/About!$A$33*1000</f>
        <v>56505.059750826338</v>
      </c>
      <c r="D75" s="33">
        <f>D21/About!$A$33*1000</f>
        <v>56505.059750826338</v>
      </c>
      <c r="E75" s="33">
        <f>E21/About!$A$33*1000</f>
        <v>56505.059750826338</v>
      </c>
      <c r="F75" s="33">
        <f>F21/About!$A$33*1000</f>
        <v>56505.059750826338</v>
      </c>
      <c r="G75" s="33">
        <f>G21/About!$A$33*1000</f>
        <v>56505.059750826338</v>
      </c>
      <c r="H75" s="33">
        <f>H21/About!$A$33*1000</f>
        <v>56505.059750826338</v>
      </c>
      <c r="I75" s="33">
        <f>I21/About!$A$33*1000</f>
        <v>56505.059750826338</v>
      </c>
      <c r="J75" s="33">
        <f>J21/About!$A$33*1000</f>
        <v>56505.059750826338</v>
      </c>
      <c r="K75" s="33">
        <f>K21/About!$A$33*1000</f>
        <v>56505.059750826338</v>
      </c>
      <c r="L75" s="33">
        <f>L21/About!$A$33*1000</f>
        <v>56505.059750826338</v>
      </c>
      <c r="M75" s="33">
        <f>M21/About!$A$33*1000</f>
        <v>56505.059750826353</v>
      </c>
      <c r="N75" s="33">
        <f>N21/About!$A$33*1000</f>
        <v>56505.059750826353</v>
      </c>
      <c r="O75" s="33">
        <f>O21/About!$A$33*1000</f>
        <v>56505.059750826353</v>
      </c>
      <c r="P75" s="33">
        <f>P21/About!$A$33*1000</f>
        <v>56505.059750826353</v>
      </c>
      <c r="Q75" s="33">
        <f>Q21/About!$A$33*1000</f>
        <v>56505.059750826353</v>
      </c>
      <c r="R75" s="33">
        <f>R21/About!$A$33*1000</f>
        <v>56505.059750826353</v>
      </c>
      <c r="S75" s="33">
        <f>S21/About!$A$33*1000</f>
        <v>56505.059750826353</v>
      </c>
      <c r="T75" s="33">
        <f>T21/About!$A$33*1000</f>
        <v>56505.059750826353</v>
      </c>
      <c r="U75" s="33">
        <f>U21/About!$A$33*1000</f>
        <v>56505.059750826353</v>
      </c>
      <c r="V75" s="33">
        <f>V21/About!$A$33*1000</f>
        <v>56505.059750826353</v>
      </c>
      <c r="W75" s="33">
        <f>W21/About!$A$33*1000</f>
        <v>56505.059750826353</v>
      </c>
      <c r="X75" s="33">
        <f>X21/About!$A$33*1000</f>
        <v>56505.059750826353</v>
      </c>
      <c r="Y75" s="33">
        <f>Y21/About!$A$33*1000</f>
        <v>56505.059750826353</v>
      </c>
      <c r="Z75" s="33">
        <f>Z21/About!$A$33*1000</f>
        <v>56505.059750826353</v>
      </c>
      <c r="AA75" s="33">
        <f>AA21/About!$A$33*1000</f>
        <v>56505.059750826353</v>
      </c>
      <c r="AB75" s="33">
        <f>AB21/About!$A$33*1000</f>
        <v>56505.059750826353</v>
      </c>
      <c r="AC75" s="33">
        <f>AC21/About!$A$33*1000</f>
        <v>56505.059750826353</v>
      </c>
      <c r="AD75" s="33">
        <f>AD21/About!$A$33*1000</f>
        <v>56505.059750826353</v>
      </c>
      <c r="AE75" s="33">
        <f>AE21/About!$A$33*1000</f>
        <v>56505.059750826353</v>
      </c>
      <c r="AF75" s="33">
        <f>AF21/About!$A$33*1000</f>
        <v>56505.059750826353</v>
      </c>
    </row>
    <row r="76" spans="1:32">
      <c r="A76" s="17" t="s">
        <v>14</v>
      </c>
      <c r="B76" s="33">
        <f>B22/About!$A$33*1000</f>
        <v>37151.995931858626</v>
      </c>
      <c r="C76" s="33">
        <f>C22/About!$A$33*1000</f>
        <v>37151.995931858626</v>
      </c>
      <c r="D76" s="33">
        <f>D22/About!$A$33*1000</f>
        <v>37151.995931858626</v>
      </c>
      <c r="E76" s="33">
        <f>E22/About!$A$33*1000</f>
        <v>37151.995931858626</v>
      </c>
      <c r="F76" s="33">
        <f>F22/About!$A$33*1000</f>
        <v>37151.995931858626</v>
      </c>
      <c r="G76" s="33">
        <f>G22/About!$A$33*1000</f>
        <v>37151.995931858626</v>
      </c>
      <c r="H76" s="33">
        <f>H22/About!$A$33*1000</f>
        <v>37151.995931858626</v>
      </c>
      <c r="I76" s="33">
        <f>I22/About!$A$33*1000</f>
        <v>37151.995931858626</v>
      </c>
      <c r="J76" s="33">
        <f>J22/About!$A$33*1000</f>
        <v>37151.995931858626</v>
      </c>
      <c r="K76" s="33">
        <f>K22/About!$A$33*1000</f>
        <v>37151.995931858626</v>
      </c>
      <c r="L76" s="33">
        <f>L22/About!$A$33*1000</f>
        <v>37151.995931858626</v>
      </c>
      <c r="M76" s="33">
        <f>M22/About!$A$33*1000</f>
        <v>37151.995931858633</v>
      </c>
      <c r="N76" s="33">
        <f>N22/About!$A$33*1000</f>
        <v>37151.995931858633</v>
      </c>
      <c r="O76" s="33">
        <f>O22/About!$A$33*1000</f>
        <v>37151.995931858633</v>
      </c>
      <c r="P76" s="33">
        <f>P22/About!$A$33*1000</f>
        <v>37151.995931858633</v>
      </c>
      <c r="Q76" s="33">
        <f>Q22/About!$A$33*1000</f>
        <v>37151.995931858633</v>
      </c>
      <c r="R76" s="33">
        <f>R22/About!$A$33*1000</f>
        <v>37151.995931858633</v>
      </c>
      <c r="S76" s="33">
        <f>S22/About!$A$33*1000</f>
        <v>37151.995931858633</v>
      </c>
      <c r="T76" s="33">
        <f>T22/About!$A$33*1000</f>
        <v>37151.995931858633</v>
      </c>
      <c r="U76" s="33">
        <f>U22/About!$A$33*1000</f>
        <v>37151.995931858633</v>
      </c>
      <c r="V76" s="33">
        <f>V22/About!$A$33*1000</f>
        <v>37151.995931858633</v>
      </c>
      <c r="W76" s="33">
        <f>W22/About!$A$33*1000</f>
        <v>37151.995931858633</v>
      </c>
      <c r="X76" s="33">
        <f>X22/About!$A$33*1000</f>
        <v>37151.995931858633</v>
      </c>
      <c r="Y76" s="33">
        <f>Y22/About!$A$33*1000</f>
        <v>37151.995931858633</v>
      </c>
      <c r="Z76" s="33">
        <f>Z22/About!$A$33*1000</f>
        <v>37151.995931858633</v>
      </c>
      <c r="AA76" s="33">
        <f>AA22/About!$A$33*1000</f>
        <v>37151.995931858633</v>
      </c>
      <c r="AB76" s="33">
        <f>AB22/About!$A$33*1000</f>
        <v>37151.995931858633</v>
      </c>
      <c r="AC76" s="33">
        <f>AC22/About!$A$33*1000</f>
        <v>37151.995931858633</v>
      </c>
      <c r="AD76" s="33">
        <f>AD22/About!$A$33*1000</f>
        <v>37151.995931858633</v>
      </c>
      <c r="AE76" s="33">
        <f>AE22/About!$A$33*1000</f>
        <v>37151.995931858633</v>
      </c>
      <c r="AF76" s="33">
        <f>AF22/About!$A$33*1000</f>
        <v>37151.995931858633</v>
      </c>
    </row>
    <row r="77" spans="1:32">
      <c r="A77" s="17" t="s">
        <v>7</v>
      </c>
      <c r="B77" s="33">
        <f>B23/About!$A$33*1000</f>
        <v>141484.66819221969</v>
      </c>
      <c r="C77" s="33">
        <f>C23/About!$A$33*1000</f>
        <v>141484.66819221969</v>
      </c>
      <c r="D77" s="33">
        <f>D23/About!$A$33*1000</f>
        <v>141484.66819221969</v>
      </c>
      <c r="E77" s="33">
        <f>E23/About!$A$33*1000</f>
        <v>141484.66819221969</v>
      </c>
      <c r="F77" s="33">
        <f>F23/About!$A$33*1000</f>
        <v>141484.66819221969</v>
      </c>
      <c r="G77" s="33">
        <f>G23/About!$A$33*1000</f>
        <v>141484.66819221969</v>
      </c>
      <c r="H77" s="33">
        <f>H23/About!$A$33*1000</f>
        <v>141484.66819221969</v>
      </c>
      <c r="I77" s="33">
        <f>I23/About!$A$33*1000</f>
        <v>141484.66819221969</v>
      </c>
      <c r="J77" s="33">
        <f>J23/About!$A$33*1000</f>
        <v>141484.66819221969</v>
      </c>
      <c r="K77" s="33">
        <f>K23/About!$A$33*1000</f>
        <v>141484.66819221969</v>
      </c>
      <c r="L77" s="33">
        <f>L23/About!$A$33*1000</f>
        <v>141484.66819221969</v>
      </c>
      <c r="M77" s="33">
        <f>M23/About!$A$33*1000</f>
        <v>141484.66819221969</v>
      </c>
      <c r="N77" s="33">
        <f>N23/About!$A$33*1000</f>
        <v>141484.66819221969</v>
      </c>
      <c r="O77" s="33">
        <f>O23/About!$A$33*1000</f>
        <v>141484.66819221969</v>
      </c>
      <c r="P77" s="33">
        <f>P23/About!$A$33*1000</f>
        <v>141484.66819221969</v>
      </c>
      <c r="Q77" s="33">
        <f>Q23/About!$A$33*1000</f>
        <v>141484.66819221969</v>
      </c>
      <c r="R77" s="33">
        <f>R23/About!$A$33*1000</f>
        <v>141484.66819221969</v>
      </c>
      <c r="S77" s="33">
        <f>S23/About!$A$33*1000</f>
        <v>141484.66819221969</v>
      </c>
      <c r="T77" s="33">
        <f>T23/About!$A$33*1000</f>
        <v>141484.66819221969</v>
      </c>
      <c r="U77" s="33">
        <f>U23/About!$A$33*1000</f>
        <v>141484.66819221969</v>
      </c>
      <c r="V77" s="33">
        <f>V23/About!$A$33*1000</f>
        <v>141484.66819221969</v>
      </c>
      <c r="W77" s="33">
        <f>W23/About!$A$33*1000</f>
        <v>141484.66819221969</v>
      </c>
      <c r="X77" s="33">
        <f>X23/About!$A$33*1000</f>
        <v>141484.66819221969</v>
      </c>
      <c r="Y77" s="33">
        <f>Y23/About!$A$33*1000</f>
        <v>141484.66819221969</v>
      </c>
      <c r="Z77" s="33">
        <f>Z23/About!$A$33*1000</f>
        <v>141484.66819221969</v>
      </c>
      <c r="AA77" s="33">
        <f>AA23/About!$A$33*1000</f>
        <v>141484.66819221969</v>
      </c>
      <c r="AB77" s="33">
        <f>AB23/About!$A$33*1000</f>
        <v>141484.66819221969</v>
      </c>
      <c r="AC77" s="33">
        <f>AC23/About!$A$33*1000</f>
        <v>141484.66819221969</v>
      </c>
      <c r="AD77" s="33">
        <f>AD23/About!$A$33*1000</f>
        <v>141484.66819221969</v>
      </c>
      <c r="AE77" s="33">
        <f>AE23/About!$A$33*1000</f>
        <v>141484.66819221969</v>
      </c>
      <c r="AF77" s="33">
        <f>AF23/About!$A$33*1000</f>
        <v>141484.66819221969</v>
      </c>
    </row>
    <row r="78" spans="1:32">
      <c r="A78" s="17" t="s">
        <v>8</v>
      </c>
      <c r="B78" s="33">
        <f>B24/About!$A$33*1000</f>
        <v>20525.04449529621</v>
      </c>
      <c r="C78" s="33">
        <f>C24/About!$A$33*1000</f>
        <v>20525.04449529621</v>
      </c>
      <c r="D78" s="33">
        <f>D24/About!$A$33*1000</f>
        <v>20525.04449529621</v>
      </c>
      <c r="E78" s="33">
        <f>E24/About!$A$33*1000</f>
        <v>20525.04449529621</v>
      </c>
      <c r="F78" s="33">
        <f>F24/About!$A$33*1000</f>
        <v>20525.04449529621</v>
      </c>
      <c r="G78" s="33">
        <f>G24/About!$A$33*1000</f>
        <v>20525.04449529621</v>
      </c>
      <c r="H78" s="33">
        <f>H24/About!$A$33*1000</f>
        <v>20525.04449529621</v>
      </c>
      <c r="I78" s="33">
        <f>I24/About!$A$33*1000</f>
        <v>20525.04449529621</v>
      </c>
      <c r="J78" s="33">
        <f>J24/About!$A$33*1000</f>
        <v>20525.04449529621</v>
      </c>
      <c r="K78" s="33">
        <f>K24/About!$A$33*1000</f>
        <v>20525.04449529621</v>
      </c>
      <c r="L78" s="33">
        <f>L24/About!$A$33*1000</f>
        <v>20525.04449529621</v>
      </c>
      <c r="M78" s="33">
        <f>M24/About!$A$33*1000</f>
        <v>20525.04449529621</v>
      </c>
      <c r="N78" s="33">
        <f>N24/About!$A$33*1000</f>
        <v>20525.04449529621</v>
      </c>
      <c r="O78" s="33">
        <f>O24/About!$A$33*1000</f>
        <v>20525.04449529621</v>
      </c>
      <c r="P78" s="33">
        <f>P24/About!$A$33*1000</f>
        <v>20525.04449529621</v>
      </c>
      <c r="Q78" s="33">
        <f>Q24/About!$A$33*1000</f>
        <v>20525.04449529621</v>
      </c>
      <c r="R78" s="33">
        <f>R24/About!$A$33*1000</f>
        <v>20525.04449529621</v>
      </c>
      <c r="S78" s="33">
        <f>S24/About!$A$33*1000</f>
        <v>20525.04449529621</v>
      </c>
      <c r="T78" s="33">
        <f>T24/About!$A$33*1000</f>
        <v>20525.04449529621</v>
      </c>
      <c r="U78" s="33">
        <f>U24/About!$A$33*1000</f>
        <v>20525.04449529621</v>
      </c>
      <c r="V78" s="33">
        <f>V24/About!$A$33*1000</f>
        <v>20525.04449529621</v>
      </c>
      <c r="W78" s="33">
        <f>W24/About!$A$33*1000</f>
        <v>20525.04449529621</v>
      </c>
      <c r="X78" s="33">
        <f>X24/About!$A$33*1000</f>
        <v>20525.04449529621</v>
      </c>
      <c r="Y78" s="33">
        <f>Y24/About!$A$33*1000</f>
        <v>20525.04449529621</v>
      </c>
      <c r="Z78" s="33">
        <f>Z24/About!$A$33*1000</f>
        <v>20525.04449529621</v>
      </c>
      <c r="AA78" s="33">
        <f>AA24/About!$A$33*1000</f>
        <v>20525.04449529621</v>
      </c>
      <c r="AB78" s="33">
        <f>AB24/About!$A$33*1000</f>
        <v>20525.04449529621</v>
      </c>
      <c r="AC78" s="33">
        <f>AC24/About!$A$33*1000</f>
        <v>20525.04449529621</v>
      </c>
      <c r="AD78" s="33">
        <f>AD24/About!$A$33*1000</f>
        <v>20525.04449529621</v>
      </c>
      <c r="AE78" s="33">
        <f>AE24/About!$A$33*1000</f>
        <v>20525.04449529621</v>
      </c>
      <c r="AF78" s="33">
        <f>AF24/About!$A$33*1000</f>
        <v>20525.04449529621</v>
      </c>
    </row>
    <row r="79" spans="1:32">
      <c r="A79" s="17" t="s">
        <v>21</v>
      </c>
      <c r="B79" s="33">
        <f>B25/About!$A$33*1000</f>
        <v>53445.207220950928</v>
      </c>
      <c r="C79" s="33">
        <f>C25/About!$A$33*1000</f>
        <v>52587.08365115687</v>
      </c>
      <c r="D79" s="33">
        <f>D25/About!$A$33*1000</f>
        <v>51728.96008136282</v>
      </c>
      <c r="E79" s="33">
        <f>E25/About!$A$33*1000</f>
        <v>50870.836511568777</v>
      </c>
      <c r="F79" s="33">
        <f>F25/About!$A$33*1000</f>
        <v>50012.71294177472</v>
      </c>
      <c r="G79" s="33">
        <f>G25/About!$A$33*1000</f>
        <v>49154.58937198067</v>
      </c>
      <c r="H79" s="33">
        <f>H25/About!$A$33*1000</f>
        <v>48656.665819137212</v>
      </c>
      <c r="I79" s="33">
        <f>I25/About!$A$33*1000</f>
        <v>48158.742266293753</v>
      </c>
      <c r="J79" s="33">
        <f>J25/About!$A$33*1000</f>
        <v>47660.818713450288</v>
      </c>
      <c r="K79" s="33">
        <f>K25/About!$A$33*1000</f>
        <v>47162.895160606829</v>
      </c>
      <c r="L79" s="33">
        <f>L25/About!$A$33*1000</f>
        <v>46664.971607763364</v>
      </c>
      <c r="M79" s="33">
        <f>M25/About!$A$33*1000</f>
        <v>45577.629845364354</v>
      </c>
      <c r="N79" s="33">
        <f>N25/About!$A$33*1000</f>
        <v>44899.6062840456</v>
      </c>
      <c r="O79" s="33">
        <f>O25/About!$A$33*1000</f>
        <v>44221.582722726853</v>
      </c>
      <c r="P79" s="33">
        <f>P25/About!$A$33*1000</f>
        <v>43543.559161408091</v>
      </c>
      <c r="Q79" s="33">
        <f>Q25/About!$A$33*1000</f>
        <v>42865.535600089337</v>
      </c>
      <c r="R79" s="33">
        <f>R25/About!$A$33*1000</f>
        <v>42187.512038770576</v>
      </c>
      <c r="S79" s="33">
        <f>S25/About!$A$33*1000</f>
        <v>41509.488477451821</v>
      </c>
      <c r="T79" s="33">
        <f>T25/About!$A$33*1000</f>
        <v>40831.464916133074</v>
      </c>
      <c r="U79" s="33">
        <f>U25/About!$A$33*1000</f>
        <v>40153.441354814313</v>
      </c>
      <c r="V79" s="33">
        <f>V25/About!$A$33*1000</f>
        <v>39475.417793495559</v>
      </c>
      <c r="W79" s="33">
        <f>W25/About!$A$33*1000</f>
        <v>38797.394232176797</v>
      </c>
      <c r="X79" s="33">
        <f>X25/About!$A$33*1000</f>
        <v>38119.370670858043</v>
      </c>
      <c r="Y79" s="33">
        <f>Y25/About!$A$33*1000</f>
        <v>37441.347109539296</v>
      </c>
      <c r="Z79" s="33">
        <f>Z25/About!$A$33*1000</f>
        <v>36763.323548220535</v>
      </c>
      <c r="AA79" s="33">
        <f>AA25/About!$A$33*1000</f>
        <v>36085.29998690178</v>
      </c>
      <c r="AB79" s="33">
        <f>AB25/About!$A$33*1000</f>
        <v>35407.276425583019</v>
      </c>
      <c r="AC79" s="33">
        <f>AC25/About!$A$33*1000</f>
        <v>34729.252864264265</v>
      </c>
      <c r="AD79" s="33">
        <f>AD25/About!$A$33*1000</f>
        <v>34051.229302945518</v>
      </c>
      <c r="AE79" s="33">
        <f>AE25/About!$A$33*1000</f>
        <v>33373.205741626756</v>
      </c>
      <c r="AF79" s="33">
        <f>AF25/About!$A$33*1000</f>
        <v>32695.182180308002</v>
      </c>
    </row>
    <row r="80" spans="1:32">
      <c r="A80" s="17" t="s">
        <v>9</v>
      </c>
      <c r="B80" s="33">
        <f>B26/About!$A$33*1000</f>
        <v>49105.008899059234</v>
      </c>
      <c r="C80" s="33">
        <f>C26/About!$A$33*1000</f>
        <v>48462.751080600043</v>
      </c>
      <c r="D80" s="33">
        <f>D26/About!$A$33*1000</f>
        <v>47820.493262140852</v>
      </c>
      <c r="E80" s="33">
        <f>E26/About!$A$33*1000</f>
        <v>47178.23544368166</v>
      </c>
      <c r="F80" s="33">
        <f>F26/About!$A$33*1000</f>
        <v>46535.977625222462</v>
      </c>
      <c r="G80" s="33">
        <f>G26/About!$A$33*1000</f>
        <v>45893.719806763278</v>
      </c>
      <c r="H80" s="33">
        <f>H26/About!$A$33*1000</f>
        <v>45506.9921179761</v>
      </c>
      <c r="I80" s="33">
        <f>I26/About!$A$33*1000</f>
        <v>45120.264429188908</v>
      </c>
      <c r="J80" s="33">
        <f>J26/About!$A$33*1000</f>
        <v>44733.536740401716</v>
      </c>
      <c r="K80" s="33">
        <f>K26/About!$A$33*1000</f>
        <v>44346.809051614531</v>
      </c>
      <c r="L80" s="33">
        <f>L26/About!$A$33*1000</f>
        <v>43960.081362827354</v>
      </c>
      <c r="M80" s="33">
        <f>M26/About!$A$33*1000</f>
        <v>43155.21346184986</v>
      </c>
      <c r="N80" s="33">
        <f>N26/About!$A$33*1000</f>
        <v>42640.720708226632</v>
      </c>
      <c r="O80" s="33">
        <f>O26/About!$A$33*1000</f>
        <v>42126.227954603411</v>
      </c>
      <c r="P80" s="33">
        <f>P26/About!$A$33*1000</f>
        <v>41611.735200980176</v>
      </c>
      <c r="Q80" s="33">
        <f>Q26/About!$A$33*1000</f>
        <v>41097.242447356948</v>
      </c>
      <c r="R80" s="33">
        <f>R26/About!$A$33*1000</f>
        <v>40582.749693733924</v>
      </c>
      <c r="S80" s="33">
        <f>S26/About!$A$33*1000</f>
        <v>40068.256940110696</v>
      </c>
      <c r="T80" s="33">
        <f>T26/About!$A$33*1000</f>
        <v>39553.76418648746</v>
      </c>
      <c r="U80" s="33">
        <f>U26/About!$A$33*1000</f>
        <v>39039.27143286424</v>
      </c>
      <c r="V80" s="33">
        <f>V26/About!$A$33*1000</f>
        <v>38524.778679241012</v>
      </c>
      <c r="W80" s="33">
        <f>W26/About!$A$33*1000</f>
        <v>38010.28592561798</v>
      </c>
      <c r="X80" s="33">
        <f>X26/About!$A$33*1000</f>
        <v>37495.793171994745</v>
      </c>
      <c r="Y80" s="33">
        <f>Y26/About!$A$33*1000</f>
        <v>36981.300418371524</v>
      </c>
      <c r="Z80" s="33">
        <f>Z26/About!$A$33*1000</f>
        <v>36466.807664748296</v>
      </c>
      <c r="AA80" s="33">
        <f>AA26/About!$A$33*1000</f>
        <v>35952.314911125068</v>
      </c>
      <c r="AB80" s="33">
        <f>AB26/About!$A$33*1000</f>
        <v>35437.822157502036</v>
      </c>
      <c r="AC80" s="33">
        <f>AC26/About!$A$33*1000</f>
        <v>34923.329403878808</v>
      </c>
      <c r="AD80" s="33">
        <f>AD26/About!$A$33*1000</f>
        <v>34408.83665025558</v>
      </c>
      <c r="AE80" s="33">
        <f>AE26/About!$A$33*1000</f>
        <v>33894.343896632352</v>
      </c>
      <c r="AF80" s="33">
        <f>AF26/About!$A$33*1000</f>
        <v>33379.851143009124</v>
      </c>
    </row>
    <row r="81" spans="1:32">
      <c r="A81" s="17" t="s">
        <v>10</v>
      </c>
      <c r="B81" s="33">
        <f>B27/About!$A$33*1000</f>
        <v>0</v>
      </c>
      <c r="C81" s="33">
        <f>C27/About!$A$33*1000</f>
        <v>0</v>
      </c>
      <c r="D81" s="33">
        <f>D27/About!$A$33*1000</f>
        <v>0</v>
      </c>
      <c r="E81" s="33">
        <f>E27/About!$A$33*1000</f>
        <v>0</v>
      </c>
      <c r="F81" s="33">
        <f>F27/About!$A$33*1000</f>
        <v>0</v>
      </c>
      <c r="G81" s="33">
        <f>G27/About!$A$33*1000</f>
        <v>0</v>
      </c>
      <c r="H81" s="33">
        <f>H27/About!$A$33*1000</f>
        <v>0</v>
      </c>
      <c r="I81" s="33">
        <f>I27/About!$A$33*1000</f>
        <v>0</v>
      </c>
      <c r="J81" s="33">
        <f>J27/About!$A$33*1000</f>
        <v>0</v>
      </c>
      <c r="K81" s="33">
        <f>K27/About!$A$33*1000</f>
        <v>0</v>
      </c>
      <c r="L81" s="33">
        <f>L27/About!$A$33*1000</f>
        <v>0</v>
      </c>
      <c r="M81" s="33">
        <f>M27/About!$A$33*1000</f>
        <v>0</v>
      </c>
      <c r="N81" s="33">
        <f>N27/About!$A$33*1000</f>
        <v>0</v>
      </c>
      <c r="O81" s="33">
        <f>O27/About!$A$33*1000</f>
        <v>0</v>
      </c>
      <c r="P81" s="33">
        <f>P27/About!$A$33*1000</f>
        <v>0</v>
      </c>
      <c r="Q81" s="33">
        <f>Q27/About!$A$33*1000</f>
        <v>0</v>
      </c>
      <c r="R81" s="33">
        <f>R27/About!$A$33*1000</f>
        <v>0</v>
      </c>
      <c r="S81" s="33">
        <f>S27/About!$A$33*1000</f>
        <v>0</v>
      </c>
      <c r="T81" s="33">
        <f>T27/About!$A$33*1000</f>
        <v>0</v>
      </c>
      <c r="U81" s="33">
        <f>U27/About!$A$33*1000</f>
        <v>0</v>
      </c>
      <c r="V81" s="33">
        <f>V27/About!$A$33*1000</f>
        <v>0</v>
      </c>
      <c r="W81" s="33">
        <f>W27/About!$A$33*1000</f>
        <v>0</v>
      </c>
      <c r="X81" s="33">
        <f>X27/About!$A$33*1000</f>
        <v>0</v>
      </c>
      <c r="Y81" s="33">
        <f>Y27/About!$A$33*1000</f>
        <v>0</v>
      </c>
      <c r="Z81" s="33">
        <f>Z27/About!$A$33*1000</f>
        <v>0</v>
      </c>
      <c r="AA81" s="33">
        <f>AA27/About!$A$33*1000</f>
        <v>0</v>
      </c>
      <c r="AB81" s="33">
        <f>AB27/About!$A$33*1000</f>
        <v>0</v>
      </c>
      <c r="AC81" s="33">
        <f>AC27/About!$A$33*1000</f>
        <v>0</v>
      </c>
      <c r="AD81" s="33">
        <f>AD27/About!$A$33*1000</f>
        <v>0</v>
      </c>
      <c r="AE81" s="33">
        <f>AE27/About!$A$33*1000</f>
        <v>0</v>
      </c>
      <c r="AF81" s="33">
        <f>AF27/About!$A$33*1000</f>
        <v>0</v>
      </c>
    </row>
    <row r="82" spans="1:32">
      <c r="A82" s="17" t="s">
        <v>11</v>
      </c>
      <c r="B82" s="33">
        <f>B28/About!$A$33*1000</f>
        <v>81009.693618103222</v>
      </c>
      <c r="C82" s="33">
        <f>C28/About!$A$33*1000</f>
        <v>81009.693618103222</v>
      </c>
      <c r="D82" s="33">
        <f>D28/About!$A$33*1000</f>
        <v>81009.693618103222</v>
      </c>
      <c r="E82" s="33">
        <f>E28/About!$A$33*1000</f>
        <v>81009.693618103222</v>
      </c>
      <c r="F82" s="33">
        <f>F28/About!$A$33*1000</f>
        <v>81009.693618103222</v>
      </c>
      <c r="G82" s="33">
        <f>G28/About!$A$33*1000</f>
        <v>81009.693618103222</v>
      </c>
      <c r="H82" s="33">
        <f>H28/About!$A$33*1000</f>
        <v>81009.693618103222</v>
      </c>
      <c r="I82" s="33">
        <f>I28/About!$A$33*1000</f>
        <v>81009.693618103222</v>
      </c>
      <c r="J82" s="33">
        <f>J28/About!$A$33*1000</f>
        <v>81009.693618103222</v>
      </c>
      <c r="K82" s="33">
        <f>K28/About!$A$33*1000</f>
        <v>81009.693618103222</v>
      </c>
      <c r="L82" s="33">
        <f>L28/About!$A$33*1000</f>
        <v>81009.693618103222</v>
      </c>
      <c r="M82" s="33">
        <f>M28/About!$A$33*1000</f>
        <v>81009.693618103222</v>
      </c>
      <c r="N82" s="33">
        <f>N28/About!$A$33*1000</f>
        <v>81009.693618103222</v>
      </c>
      <c r="O82" s="33">
        <f>O28/About!$A$33*1000</f>
        <v>81009.693618103222</v>
      </c>
      <c r="P82" s="33">
        <f>P28/About!$A$33*1000</f>
        <v>81009.693618103222</v>
      </c>
      <c r="Q82" s="33">
        <f>Q28/About!$A$33*1000</f>
        <v>81009.693618103222</v>
      </c>
      <c r="R82" s="33">
        <f>R28/About!$A$33*1000</f>
        <v>81009.693618103222</v>
      </c>
      <c r="S82" s="33">
        <f>S28/About!$A$33*1000</f>
        <v>81009.693618103222</v>
      </c>
      <c r="T82" s="33">
        <f>T28/About!$A$33*1000</f>
        <v>81009.693618103222</v>
      </c>
      <c r="U82" s="33">
        <f>U28/About!$A$33*1000</f>
        <v>81009.693618103222</v>
      </c>
      <c r="V82" s="33">
        <f>V28/About!$A$33*1000</f>
        <v>81009.693618103222</v>
      </c>
      <c r="W82" s="33">
        <f>W28/About!$A$33*1000</f>
        <v>81009.693618103222</v>
      </c>
      <c r="X82" s="33">
        <f>X28/About!$A$33*1000</f>
        <v>81009.693618103222</v>
      </c>
      <c r="Y82" s="33">
        <f>Y28/About!$A$33*1000</f>
        <v>81009.693618103222</v>
      </c>
      <c r="Z82" s="33">
        <f>Z28/About!$A$33*1000</f>
        <v>81009.693618103222</v>
      </c>
      <c r="AA82" s="33">
        <f>AA28/About!$A$33*1000</f>
        <v>81009.693618103222</v>
      </c>
      <c r="AB82" s="33">
        <f>AB28/About!$A$33*1000</f>
        <v>81009.693618103222</v>
      </c>
      <c r="AC82" s="33">
        <f>AC28/About!$A$33*1000</f>
        <v>81009.693618103222</v>
      </c>
      <c r="AD82" s="33">
        <f>AD28/About!$A$33*1000</f>
        <v>81009.693618103222</v>
      </c>
      <c r="AE82" s="33">
        <f>AE28/About!$A$33*1000</f>
        <v>81009.693618103222</v>
      </c>
      <c r="AF82" s="33">
        <f>AF28/About!$A$33*1000</f>
        <v>81009.693618103222</v>
      </c>
    </row>
    <row r="83" spans="1:32">
      <c r="A83" s="17" t="s">
        <v>15</v>
      </c>
      <c r="B83" s="33">
        <f>B29/About!$A$33*1000</f>
        <v>205200.00000000003</v>
      </c>
      <c r="C83" s="33">
        <f>C29/About!$A$33*1000</f>
        <v>205200.00000000003</v>
      </c>
      <c r="D83" s="33">
        <f>D29/About!$A$33*1000</f>
        <v>205200.00000000003</v>
      </c>
      <c r="E83" s="33">
        <f>E29/About!$A$33*1000</f>
        <v>205200.00000000003</v>
      </c>
      <c r="F83" s="33">
        <f>F29/About!$A$33*1000</f>
        <v>205200.00000000003</v>
      </c>
      <c r="G83" s="33">
        <f>G29/About!$A$33*1000</f>
        <v>205200.00000000003</v>
      </c>
      <c r="H83" s="33">
        <f>H29/About!$A$33*1000</f>
        <v>205200.00000000003</v>
      </c>
      <c r="I83" s="33">
        <f>I29/About!$A$33*1000</f>
        <v>205200.00000000003</v>
      </c>
      <c r="J83" s="33">
        <f>J29/About!$A$33*1000</f>
        <v>205200.00000000003</v>
      </c>
      <c r="K83" s="33">
        <f>K29/About!$A$33*1000</f>
        <v>205200.00000000003</v>
      </c>
      <c r="L83" s="33">
        <f>L29/About!$A$33*1000</f>
        <v>205200.00000000003</v>
      </c>
      <c r="M83" s="33">
        <f>M29/About!$A$33*1000</f>
        <v>205200</v>
      </c>
      <c r="N83" s="33">
        <f>N29/About!$A$33*1000</f>
        <v>205200</v>
      </c>
      <c r="O83" s="33">
        <f>O29/About!$A$33*1000</f>
        <v>205200</v>
      </c>
      <c r="P83" s="33">
        <f>P29/About!$A$33*1000</f>
        <v>205200</v>
      </c>
      <c r="Q83" s="33">
        <f>Q29/About!$A$33*1000</f>
        <v>205200</v>
      </c>
      <c r="R83" s="33">
        <f>R29/About!$A$33*1000</f>
        <v>205200</v>
      </c>
      <c r="S83" s="33">
        <f>S29/About!$A$33*1000</f>
        <v>205200</v>
      </c>
      <c r="T83" s="33">
        <f>T29/About!$A$33*1000</f>
        <v>205200</v>
      </c>
      <c r="U83" s="33">
        <f>U29/About!$A$33*1000</f>
        <v>205200</v>
      </c>
      <c r="V83" s="33">
        <f>V29/About!$A$33*1000</f>
        <v>205200</v>
      </c>
      <c r="W83" s="33">
        <f>W29/About!$A$33*1000</f>
        <v>205200</v>
      </c>
      <c r="X83" s="33">
        <f>X29/About!$A$33*1000</f>
        <v>205200</v>
      </c>
      <c r="Y83" s="33">
        <f>Y29/About!$A$33*1000</f>
        <v>205200</v>
      </c>
      <c r="Z83" s="33">
        <f>Z29/About!$A$33*1000</f>
        <v>205200</v>
      </c>
      <c r="AA83" s="33">
        <f>AA29/About!$A$33*1000</f>
        <v>205200</v>
      </c>
      <c r="AB83" s="33">
        <f>AB29/About!$A$33*1000</f>
        <v>205200</v>
      </c>
      <c r="AC83" s="33">
        <f>AC29/About!$A$33*1000</f>
        <v>205200</v>
      </c>
      <c r="AD83" s="33">
        <f>AD29/About!$A$33*1000</f>
        <v>205200</v>
      </c>
      <c r="AE83" s="33">
        <f>AE29/About!$A$33*1000</f>
        <v>205200</v>
      </c>
      <c r="AF83" s="33">
        <f>AF29/About!$A$33*1000</f>
        <v>205200</v>
      </c>
    </row>
    <row r="84" spans="1:32">
      <c r="A84" s="17" t="s">
        <v>16</v>
      </c>
      <c r="B84" s="33">
        <f>B30/About!$A$33*1000</f>
        <v>40165.141113653706</v>
      </c>
      <c r="C84" s="33">
        <f>C30/About!$A$33*1000</f>
        <v>40165.141113653706</v>
      </c>
      <c r="D84" s="33">
        <f>D30/About!$A$33*1000</f>
        <v>40165.141113653706</v>
      </c>
      <c r="E84" s="33">
        <f>E30/About!$A$33*1000</f>
        <v>40165.141113653706</v>
      </c>
      <c r="F84" s="33">
        <f>F30/About!$A$33*1000</f>
        <v>40165.141113653706</v>
      </c>
      <c r="G84" s="33">
        <f>G30/About!$A$33*1000</f>
        <v>40165.141113653706</v>
      </c>
      <c r="H84" s="33">
        <f>H30/About!$A$33*1000</f>
        <v>40165.141113653706</v>
      </c>
      <c r="I84" s="33">
        <f>I30/About!$A$33*1000</f>
        <v>40165.141113653706</v>
      </c>
      <c r="J84" s="33">
        <f>J30/About!$A$33*1000</f>
        <v>40165.141113653706</v>
      </c>
      <c r="K84" s="33">
        <f>K30/About!$A$33*1000</f>
        <v>40165.141113653706</v>
      </c>
      <c r="L84" s="33">
        <f>L30/About!$A$33*1000</f>
        <v>40165.141113653706</v>
      </c>
      <c r="M84" s="33">
        <f>M30/About!$A$33*1000</f>
        <v>40165.141113653699</v>
      </c>
      <c r="N84" s="33">
        <f>N30/About!$A$33*1000</f>
        <v>40165.141113653699</v>
      </c>
      <c r="O84" s="33">
        <f>O30/About!$A$33*1000</f>
        <v>40165.141113653699</v>
      </c>
      <c r="P84" s="33">
        <f>P30/About!$A$33*1000</f>
        <v>40165.141113653699</v>
      </c>
      <c r="Q84" s="33">
        <f>Q30/About!$A$33*1000</f>
        <v>40165.141113653699</v>
      </c>
      <c r="R84" s="33">
        <f>R30/About!$A$33*1000</f>
        <v>40165.141113653699</v>
      </c>
      <c r="S84" s="33">
        <f>S30/About!$A$33*1000</f>
        <v>40165.141113653699</v>
      </c>
      <c r="T84" s="33">
        <f>T30/About!$A$33*1000</f>
        <v>40165.141113653699</v>
      </c>
      <c r="U84" s="33">
        <f>U30/About!$A$33*1000</f>
        <v>40165.141113653699</v>
      </c>
      <c r="V84" s="33">
        <f>V30/About!$A$33*1000</f>
        <v>40165.141113653699</v>
      </c>
      <c r="W84" s="33">
        <f>W30/About!$A$33*1000</f>
        <v>40165.141113653699</v>
      </c>
      <c r="X84" s="33">
        <f>X30/About!$A$33*1000</f>
        <v>40165.141113653699</v>
      </c>
      <c r="Y84" s="33">
        <f>Y30/About!$A$33*1000</f>
        <v>40165.141113653699</v>
      </c>
      <c r="Z84" s="33">
        <f>Z30/About!$A$33*1000</f>
        <v>40165.141113653699</v>
      </c>
      <c r="AA84" s="33">
        <f>AA30/About!$A$33*1000</f>
        <v>40165.141113653699</v>
      </c>
      <c r="AB84" s="33">
        <f>AB30/About!$A$33*1000</f>
        <v>40165.141113653699</v>
      </c>
      <c r="AC84" s="33">
        <f>AC30/About!$A$33*1000</f>
        <v>40165.141113653699</v>
      </c>
      <c r="AD84" s="33">
        <f>AD30/About!$A$33*1000</f>
        <v>40165.141113653699</v>
      </c>
      <c r="AE84" s="33">
        <f>AE30/About!$A$33*1000</f>
        <v>40165.141113653699</v>
      </c>
      <c r="AF84" s="33">
        <f>AF30/About!$A$33*1000</f>
        <v>40165.141113653699</v>
      </c>
    </row>
    <row r="85" spans="1:32">
      <c r="A85" s="17" t="s">
        <v>17</v>
      </c>
      <c r="B85" s="33">
        <f>B31/About!$A$33*1000</f>
        <v>13940.06483600305</v>
      </c>
      <c r="C85" s="33">
        <f>C31/About!$A$33*1000</f>
        <v>13940.06483600305</v>
      </c>
      <c r="D85" s="33">
        <f>D31/About!$A$33*1000</f>
        <v>13940.06483600305</v>
      </c>
      <c r="E85" s="33">
        <f>E31/About!$A$33*1000</f>
        <v>13940.06483600305</v>
      </c>
      <c r="F85" s="33">
        <f>F31/About!$A$33*1000</f>
        <v>13940.06483600305</v>
      </c>
      <c r="G85" s="33">
        <f>G31/About!$A$33*1000</f>
        <v>13940.06483600305</v>
      </c>
      <c r="H85" s="33">
        <f>H31/About!$A$33*1000</f>
        <v>13940.06483600305</v>
      </c>
      <c r="I85" s="33">
        <f>I31/About!$A$33*1000</f>
        <v>13940.06483600305</v>
      </c>
      <c r="J85" s="33">
        <f>J31/About!$A$33*1000</f>
        <v>13940.06483600305</v>
      </c>
      <c r="K85" s="33">
        <f>K31/About!$A$33*1000</f>
        <v>13940.06483600305</v>
      </c>
      <c r="L85" s="33">
        <f>L31/About!$A$33*1000</f>
        <v>13940.06483600305</v>
      </c>
      <c r="M85" s="33">
        <f>M31/About!$A$33*1000</f>
        <v>13940.064836003054</v>
      </c>
      <c r="N85" s="33">
        <f>N31/About!$A$33*1000</f>
        <v>13940.064836003054</v>
      </c>
      <c r="O85" s="33">
        <f>O31/About!$A$33*1000</f>
        <v>13940.064836003054</v>
      </c>
      <c r="P85" s="33">
        <f>P31/About!$A$33*1000</f>
        <v>13940.064836003054</v>
      </c>
      <c r="Q85" s="33">
        <f>Q31/About!$A$33*1000</f>
        <v>13940.064836003054</v>
      </c>
      <c r="R85" s="33">
        <f>R31/About!$A$33*1000</f>
        <v>13940.064836003054</v>
      </c>
      <c r="S85" s="33">
        <f>S31/About!$A$33*1000</f>
        <v>13940.064836003054</v>
      </c>
      <c r="T85" s="33">
        <f>T31/About!$A$33*1000</f>
        <v>13940.064836003054</v>
      </c>
      <c r="U85" s="33">
        <f>U31/About!$A$33*1000</f>
        <v>13940.064836003054</v>
      </c>
      <c r="V85" s="33">
        <f>V31/About!$A$33*1000</f>
        <v>13940.064836003054</v>
      </c>
      <c r="W85" s="33">
        <f>W31/About!$A$33*1000</f>
        <v>13940.064836003054</v>
      </c>
      <c r="X85" s="33">
        <f>X31/About!$A$33*1000</f>
        <v>13940.064836003054</v>
      </c>
      <c r="Y85" s="33">
        <f>Y31/About!$A$33*1000</f>
        <v>13940.064836003054</v>
      </c>
      <c r="Z85" s="33">
        <f>Z31/About!$A$33*1000</f>
        <v>13940.064836003054</v>
      </c>
      <c r="AA85" s="33">
        <f>AA31/About!$A$33*1000</f>
        <v>13940.064836003054</v>
      </c>
      <c r="AB85" s="33">
        <f>AB31/About!$A$33*1000</f>
        <v>13940.064836003054</v>
      </c>
      <c r="AC85" s="33">
        <f>AC31/About!$A$33*1000</f>
        <v>13940.064836003054</v>
      </c>
      <c r="AD85" s="33">
        <f>AD31/About!$A$33*1000</f>
        <v>13940.064836003054</v>
      </c>
      <c r="AE85" s="33">
        <f>AE31/About!$A$33*1000</f>
        <v>13940.064836003054</v>
      </c>
      <c r="AF85" s="33">
        <f>AF31/About!$A$33*1000</f>
        <v>13940.064836003054</v>
      </c>
    </row>
    <row r="86" spans="1:32">
      <c r="A86" s="17" t="s">
        <v>22</v>
      </c>
      <c r="B86" s="33">
        <f>B32/About!$A$33*1000</f>
        <v>56505.059750826338</v>
      </c>
      <c r="C86" s="33">
        <f>C32/About!$A$33*1000</f>
        <v>56505.059750826338</v>
      </c>
      <c r="D86" s="33">
        <f>D32/About!$A$33*1000</f>
        <v>56505.059750826338</v>
      </c>
      <c r="E86" s="33">
        <f>E32/About!$A$33*1000</f>
        <v>56505.059750826338</v>
      </c>
      <c r="F86" s="33">
        <f>F32/About!$A$33*1000</f>
        <v>56505.059750826338</v>
      </c>
      <c r="G86" s="33">
        <f>G32/About!$A$33*1000</f>
        <v>56505.059750826338</v>
      </c>
      <c r="H86" s="33">
        <f>H32/About!$A$33*1000</f>
        <v>56505.059750826338</v>
      </c>
      <c r="I86" s="33">
        <f>I32/About!$A$33*1000</f>
        <v>56505.059750826338</v>
      </c>
      <c r="J86" s="33">
        <f>J32/About!$A$33*1000</f>
        <v>56505.059750826338</v>
      </c>
      <c r="K86" s="33">
        <f>K32/About!$A$33*1000</f>
        <v>56505.059750826338</v>
      </c>
      <c r="L86" s="33">
        <f>L32/About!$A$33*1000</f>
        <v>56505.059750826338</v>
      </c>
      <c r="M86" s="33">
        <f>M32/About!$A$33*1000</f>
        <v>56505.059750826353</v>
      </c>
      <c r="N86" s="33">
        <f>N32/About!$A$33*1000</f>
        <v>56505.059750826353</v>
      </c>
      <c r="O86" s="33">
        <f>O32/About!$A$33*1000</f>
        <v>56505.059750826353</v>
      </c>
      <c r="P86" s="33">
        <f>P32/About!$A$33*1000</f>
        <v>56505.059750826353</v>
      </c>
      <c r="Q86" s="33">
        <f>Q32/About!$A$33*1000</f>
        <v>56505.059750826353</v>
      </c>
      <c r="R86" s="33">
        <f>R32/About!$A$33*1000</f>
        <v>56505.059750826353</v>
      </c>
      <c r="S86" s="33">
        <f>S32/About!$A$33*1000</f>
        <v>56505.059750826353</v>
      </c>
      <c r="T86" s="33">
        <f>T32/About!$A$33*1000</f>
        <v>56505.059750826353</v>
      </c>
      <c r="U86" s="33">
        <f>U32/About!$A$33*1000</f>
        <v>56505.059750826353</v>
      </c>
      <c r="V86" s="33">
        <f>V32/About!$A$33*1000</f>
        <v>56505.059750826353</v>
      </c>
      <c r="W86" s="33">
        <f>W32/About!$A$33*1000</f>
        <v>56505.059750826353</v>
      </c>
      <c r="X86" s="33">
        <f>X32/About!$A$33*1000</f>
        <v>56505.059750826353</v>
      </c>
      <c r="Y86" s="33">
        <f>Y32/About!$A$33*1000</f>
        <v>56505.059750826353</v>
      </c>
      <c r="Z86" s="33">
        <f>Z32/About!$A$33*1000</f>
        <v>56505.059750826353</v>
      </c>
      <c r="AA86" s="33">
        <f>AA32/About!$A$33*1000</f>
        <v>56505.059750826353</v>
      </c>
      <c r="AB86" s="33">
        <f>AB32/About!$A$33*1000</f>
        <v>56505.059750826353</v>
      </c>
      <c r="AC86" s="33">
        <f>AC32/About!$A$33*1000</f>
        <v>56505.059750826353</v>
      </c>
      <c r="AD86" s="33">
        <f>AD32/About!$A$33*1000</f>
        <v>56505.059750826353</v>
      </c>
      <c r="AE86" s="33">
        <f>AE32/About!$A$33*1000</f>
        <v>56505.059750826353</v>
      </c>
      <c r="AF86" s="33">
        <f>AF32/About!$A$33*1000</f>
        <v>56505.059750826353</v>
      </c>
    </row>
    <row r="87" spans="1:32">
      <c r="A87" s="17" t="s">
        <v>20</v>
      </c>
      <c r="B87" s="33">
        <f>B33/About!$A$33*1000</f>
        <v>91025</v>
      </c>
      <c r="C87" s="33">
        <f>C33/About!$A$33*1000</f>
        <v>91025</v>
      </c>
      <c r="D87" s="33">
        <f>D33/About!$A$33*1000</f>
        <v>91025</v>
      </c>
      <c r="E87" s="33">
        <f>E33/About!$A$33*1000</f>
        <v>91025</v>
      </c>
      <c r="F87" s="33">
        <f>F33/About!$A$33*1000</f>
        <v>91025</v>
      </c>
      <c r="G87" s="33">
        <f>G33/About!$A$33*1000</f>
        <v>91025</v>
      </c>
      <c r="H87" s="33">
        <f>H33/About!$A$33*1000</f>
        <v>91025</v>
      </c>
      <c r="I87" s="33">
        <f>I33/About!$A$33*1000</f>
        <v>91025</v>
      </c>
      <c r="J87" s="33">
        <f>J33/About!$A$33*1000</f>
        <v>91025</v>
      </c>
      <c r="K87" s="33">
        <f>K33/About!$A$33*1000</f>
        <v>91025</v>
      </c>
      <c r="L87" s="33">
        <f>L33/About!$A$33*1000</f>
        <v>91025</v>
      </c>
      <c r="M87" s="33">
        <f>M33/About!$A$33*1000</f>
        <v>91024.999999999971</v>
      </c>
      <c r="N87" s="33">
        <f>N33/About!$A$33*1000</f>
        <v>91024.999999999971</v>
      </c>
      <c r="O87" s="33">
        <f>O33/About!$A$33*1000</f>
        <v>91024.999999999971</v>
      </c>
      <c r="P87" s="33">
        <f>P33/About!$A$33*1000</f>
        <v>91024.999999999971</v>
      </c>
      <c r="Q87" s="33">
        <f>Q33/About!$A$33*1000</f>
        <v>91024.999999999971</v>
      </c>
      <c r="R87" s="33">
        <f>R33/About!$A$33*1000</f>
        <v>91024.999999999971</v>
      </c>
      <c r="S87" s="33">
        <f>S33/About!$A$33*1000</f>
        <v>91024.999999999971</v>
      </c>
      <c r="T87" s="33">
        <f>T33/About!$A$33*1000</f>
        <v>91024.999999999971</v>
      </c>
      <c r="U87" s="33">
        <f>U33/About!$A$33*1000</f>
        <v>91024.999999999971</v>
      </c>
      <c r="V87" s="33">
        <f>V33/About!$A$33*1000</f>
        <v>91024.999999999971</v>
      </c>
      <c r="W87" s="33">
        <f>W33/About!$A$33*1000</f>
        <v>91024.999999999971</v>
      </c>
      <c r="X87" s="33">
        <f>X33/About!$A$33*1000</f>
        <v>91024.999999999971</v>
      </c>
      <c r="Y87" s="33">
        <f>Y33/About!$A$33*1000</f>
        <v>91024.999999999971</v>
      </c>
      <c r="Z87" s="33">
        <f>Z33/About!$A$33*1000</f>
        <v>91024.999999999971</v>
      </c>
      <c r="AA87" s="33">
        <f>AA33/About!$A$33*1000</f>
        <v>91024.999999999971</v>
      </c>
      <c r="AB87" s="33">
        <f>AB33/About!$A$33*1000</f>
        <v>91024.999999999971</v>
      </c>
      <c r="AC87" s="33">
        <f>AC33/About!$A$33*1000</f>
        <v>91024.999999999971</v>
      </c>
      <c r="AD87" s="33">
        <f>AD33/About!$A$33*1000</f>
        <v>91024.999999999971</v>
      </c>
      <c r="AE87" s="33">
        <f>AE33/About!$A$33*1000</f>
        <v>91024.999999999971</v>
      </c>
      <c r="AF87" s="33">
        <f>AF33/About!$A$33*1000</f>
        <v>91024.999999999971</v>
      </c>
    </row>
    <row r="88" spans="1:32">
      <c r="A88" s="17" t="s">
        <v>23</v>
      </c>
      <c r="B88" s="33">
        <f>B34/About!$A$33*1000</f>
        <v>40165.141113653706</v>
      </c>
      <c r="C88" s="33">
        <f>C34/About!$A$33*1000</f>
        <v>40165.141113653706</v>
      </c>
      <c r="D88" s="33">
        <f>D34/About!$A$33*1000</f>
        <v>40165.141113653706</v>
      </c>
      <c r="E88" s="33">
        <f>E34/About!$A$33*1000</f>
        <v>40165.141113653706</v>
      </c>
      <c r="F88" s="33">
        <f>F34/About!$A$33*1000</f>
        <v>40165.141113653706</v>
      </c>
      <c r="G88" s="33">
        <f>G34/About!$A$33*1000</f>
        <v>40165.141113653706</v>
      </c>
      <c r="H88" s="33">
        <f>H34/About!$A$33*1000</f>
        <v>40165.141113653706</v>
      </c>
      <c r="I88" s="33">
        <f>I34/About!$A$33*1000</f>
        <v>40165.141113653706</v>
      </c>
      <c r="J88" s="33">
        <f>J34/About!$A$33*1000</f>
        <v>40165.141113653706</v>
      </c>
      <c r="K88" s="33">
        <f>K34/About!$A$33*1000</f>
        <v>40165.141113653706</v>
      </c>
      <c r="L88" s="33">
        <f>L34/About!$A$33*1000</f>
        <v>40165.141113653706</v>
      </c>
      <c r="M88" s="33">
        <f>M34/About!$A$33*1000</f>
        <v>40165.141113653699</v>
      </c>
      <c r="N88" s="33">
        <f>N34/About!$A$33*1000</f>
        <v>40165.141113653699</v>
      </c>
      <c r="O88" s="33">
        <f>O34/About!$A$33*1000</f>
        <v>40165.141113653699</v>
      </c>
      <c r="P88" s="33">
        <f>P34/About!$A$33*1000</f>
        <v>40165.141113653699</v>
      </c>
      <c r="Q88" s="33">
        <f>Q34/About!$A$33*1000</f>
        <v>40165.141113653699</v>
      </c>
      <c r="R88" s="33">
        <f>R34/About!$A$33*1000</f>
        <v>40165.141113653699</v>
      </c>
      <c r="S88" s="33">
        <f>S34/About!$A$33*1000</f>
        <v>40165.141113653699</v>
      </c>
      <c r="T88" s="33">
        <f>T34/About!$A$33*1000</f>
        <v>40165.141113653699</v>
      </c>
      <c r="U88" s="33">
        <f>U34/About!$A$33*1000</f>
        <v>40165.141113653699</v>
      </c>
      <c r="V88" s="33">
        <f>V34/About!$A$33*1000</f>
        <v>40165.141113653699</v>
      </c>
      <c r="W88" s="33">
        <f>W34/About!$A$33*1000</f>
        <v>40165.141113653699</v>
      </c>
      <c r="X88" s="33">
        <f>X34/About!$A$33*1000</f>
        <v>40165.141113653699</v>
      </c>
      <c r="Y88" s="33">
        <f>Y34/About!$A$33*1000</f>
        <v>40165.141113653699</v>
      </c>
      <c r="Z88" s="33">
        <f>Z34/About!$A$33*1000</f>
        <v>40165.141113653699</v>
      </c>
      <c r="AA88" s="33">
        <f>AA34/About!$A$33*1000</f>
        <v>40165.141113653699</v>
      </c>
      <c r="AB88" s="33">
        <f>AB34/About!$A$33*1000</f>
        <v>40165.141113653699</v>
      </c>
      <c r="AC88" s="33">
        <f>AC34/About!$A$33*1000</f>
        <v>40165.141113653699</v>
      </c>
      <c r="AD88" s="33">
        <f>AD34/About!$A$33*1000</f>
        <v>40165.141113653699</v>
      </c>
      <c r="AE88" s="33">
        <f>AE34/About!$A$33*1000</f>
        <v>40165.141113653699</v>
      </c>
      <c r="AF88" s="33">
        <f>AF34/About!$A$33*1000</f>
        <v>40165.141113653699</v>
      </c>
    </row>
    <row r="89" spans="1:32">
      <c r="A89" s="17" t="s">
        <v>24</v>
      </c>
      <c r="B89" s="33">
        <f>B35/About!$A$33*1000</f>
        <v>40165.141113653706</v>
      </c>
      <c r="C89" s="33">
        <f>C35/About!$A$33*1000</f>
        <v>40165.141113653706</v>
      </c>
      <c r="D89" s="33">
        <f>D35/About!$A$33*1000</f>
        <v>40165.141113653706</v>
      </c>
      <c r="E89" s="33">
        <f>E35/About!$A$33*1000</f>
        <v>40165.141113653706</v>
      </c>
      <c r="F89" s="33">
        <f>F35/About!$A$33*1000</f>
        <v>40165.141113653706</v>
      </c>
      <c r="G89" s="33">
        <f>G35/About!$A$33*1000</f>
        <v>40165.141113653706</v>
      </c>
      <c r="H89" s="33">
        <f>H35/About!$A$33*1000</f>
        <v>40165.141113653706</v>
      </c>
      <c r="I89" s="33">
        <f>I35/About!$A$33*1000</f>
        <v>40165.141113653706</v>
      </c>
      <c r="J89" s="33">
        <f>J35/About!$A$33*1000</f>
        <v>40165.141113653706</v>
      </c>
      <c r="K89" s="33">
        <f>K35/About!$A$33*1000</f>
        <v>40165.141113653706</v>
      </c>
      <c r="L89" s="33">
        <f>L35/About!$A$33*1000</f>
        <v>40165.141113653706</v>
      </c>
      <c r="M89" s="33">
        <f>M35/About!$A$33*1000</f>
        <v>40165.141113653699</v>
      </c>
      <c r="N89" s="33">
        <f>N35/About!$A$33*1000</f>
        <v>40165.141113653699</v>
      </c>
      <c r="O89" s="33">
        <f>O35/About!$A$33*1000</f>
        <v>40165.141113653699</v>
      </c>
      <c r="P89" s="33">
        <f>P35/About!$A$33*1000</f>
        <v>40165.141113653699</v>
      </c>
      <c r="Q89" s="33">
        <f>Q35/About!$A$33*1000</f>
        <v>40165.141113653699</v>
      </c>
      <c r="R89" s="33">
        <f>R35/About!$A$33*1000</f>
        <v>40165.141113653699</v>
      </c>
      <c r="S89" s="33">
        <f>S35/About!$A$33*1000</f>
        <v>40165.141113653699</v>
      </c>
      <c r="T89" s="33">
        <f>T35/About!$A$33*1000</f>
        <v>40165.141113653699</v>
      </c>
      <c r="U89" s="33">
        <f>U35/About!$A$33*1000</f>
        <v>40165.141113653699</v>
      </c>
      <c r="V89" s="33">
        <f>V35/About!$A$33*1000</f>
        <v>40165.141113653699</v>
      </c>
      <c r="W89" s="33">
        <f>W35/About!$A$33*1000</f>
        <v>40165.141113653699</v>
      </c>
      <c r="X89" s="33">
        <f>X35/About!$A$33*1000</f>
        <v>40165.141113653699</v>
      </c>
      <c r="Y89" s="33">
        <f>Y35/About!$A$33*1000</f>
        <v>40165.141113653699</v>
      </c>
      <c r="Z89" s="33">
        <f>Z35/About!$A$33*1000</f>
        <v>40165.141113653699</v>
      </c>
      <c r="AA89" s="33">
        <f>AA35/About!$A$33*1000</f>
        <v>40165.141113653699</v>
      </c>
      <c r="AB89" s="33">
        <f>AB35/About!$A$33*1000</f>
        <v>40165.141113653699</v>
      </c>
      <c r="AC89" s="33">
        <f>AC35/About!$A$33*1000</f>
        <v>40165.141113653699</v>
      </c>
      <c r="AD89" s="33">
        <f>AD35/About!$A$33*1000</f>
        <v>40165.141113653699</v>
      </c>
      <c r="AE89" s="33">
        <f>AE35/About!$A$33*1000</f>
        <v>40165.141113653699</v>
      </c>
      <c r="AF89" s="33">
        <f>AF35/About!$A$33*1000</f>
        <v>40165.141113653699</v>
      </c>
    </row>
    <row r="90" spans="1:32">
      <c r="A90" s="17" t="s">
        <v>25</v>
      </c>
      <c r="B90" s="33">
        <f>B36/About!$A$33*1000</f>
        <v>101703.53419781337</v>
      </c>
      <c r="C90" s="33">
        <f>C36/About!$A$33*1000</f>
        <v>101703.53419781337</v>
      </c>
      <c r="D90" s="33">
        <f>D36/About!$A$33*1000</f>
        <v>101703.53419781337</v>
      </c>
      <c r="E90" s="33">
        <f>E36/About!$A$33*1000</f>
        <v>101703.53419781337</v>
      </c>
      <c r="F90" s="33">
        <f>F36/About!$A$33*1000</f>
        <v>101703.53419781337</v>
      </c>
      <c r="G90" s="33">
        <f>G36/About!$A$33*1000</f>
        <v>101703.53419781337</v>
      </c>
      <c r="H90" s="33">
        <f>H36/About!$A$33*1000</f>
        <v>101703.53419781337</v>
      </c>
      <c r="I90" s="33">
        <f>I36/About!$A$33*1000</f>
        <v>101703.53419781337</v>
      </c>
      <c r="J90" s="33">
        <f>J36/About!$A$33*1000</f>
        <v>101703.53419781337</v>
      </c>
      <c r="K90" s="33">
        <f>K36/About!$A$33*1000</f>
        <v>101703.53419781337</v>
      </c>
      <c r="L90" s="33">
        <f>L36/About!$A$33*1000</f>
        <v>101703.53419781337</v>
      </c>
      <c r="M90" s="33">
        <f>M36/About!$A$33*1000</f>
        <v>101703.53419781337</v>
      </c>
      <c r="N90" s="33">
        <f>N36/About!$A$33*1000</f>
        <v>101703.53419781337</v>
      </c>
      <c r="O90" s="33">
        <f>O36/About!$A$33*1000</f>
        <v>101703.53419781337</v>
      </c>
      <c r="P90" s="33">
        <f>P36/About!$A$33*1000</f>
        <v>101703.53419781337</v>
      </c>
      <c r="Q90" s="33">
        <f>Q36/About!$A$33*1000</f>
        <v>101703.53419781337</v>
      </c>
      <c r="R90" s="33">
        <f>R36/About!$A$33*1000</f>
        <v>101703.53419781337</v>
      </c>
      <c r="S90" s="33">
        <f>S36/About!$A$33*1000</f>
        <v>101703.53419781337</v>
      </c>
      <c r="T90" s="33">
        <f>T36/About!$A$33*1000</f>
        <v>101703.53419781337</v>
      </c>
      <c r="U90" s="33">
        <f>U36/About!$A$33*1000</f>
        <v>101703.53419781337</v>
      </c>
      <c r="V90" s="33">
        <f>V36/About!$A$33*1000</f>
        <v>101703.53419781337</v>
      </c>
      <c r="W90" s="33">
        <f>W36/About!$A$33*1000</f>
        <v>101703.53419781337</v>
      </c>
      <c r="X90" s="33">
        <f>X36/About!$A$33*1000</f>
        <v>101703.53419781337</v>
      </c>
      <c r="Y90" s="33">
        <f>Y36/About!$A$33*1000</f>
        <v>101703.53419781337</v>
      </c>
      <c r="Z90" s="33">
        <f>Z36/About!$A$33*1000</f>
        <v>101703.53419781337</v>
      </c>
      <c r="AA90" s="33">
        <f>AA36/About!$A$33*1000</f>
        <v>101703.53419781337</v>
      </c>
      <c r="AB90" s="33">
        <f>AB36/About!$A$33*1000</f>
        <v>101703.53419781337</v>
      </c>
      <c r="AC90" s="33">
        <f>AC36/About!$A$33*1000</f>
        <v>101703.53419781337</v>
      </c>
      <c r="AD90" s="33">
        <f>AD36/About!$A$33*1000</f>
        <v>101703.53419781337</v>
      </c>
      <c r="AE90" s="33">
        <f>AE36/About!$A$33*1000</f>
        <v>101703.53419781337</v>
      </c>
      <c r="AF90" s="33">
        <f>AF36/About!$A$33*1000</f>
        <v>101703.53419781337</v>
      </c>
    </row>
    <row r="91" spans="1:32">
      <c r="A91" s="1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</row>
    <row r="92" spans="1:32">
      <c r="A92" s="29" t="s">
        <v>73</v>
      </c>
      <c r="B92" s="32">
        <v>2020</v>
      </c>
      <c r="C92" s="32">
        <v>2021</v>
      </c>
      <c r="D92" s="32">
        <v>2022</v>
      </c>
      <c r="E92" s="32">
        <v>2023</v>
      </c>
      <c r="F92" s="32">
        <v>2024</v>
      </c>
      <c r="G92" s="32">
        <v>2025</v>
      </c>
      <c r="H92" s="32">
        <v>2026</v>
      </c>
      <c r="I92" s="32">
        <v>2027</v>
      </c>
      <c r="J92" s="32">
        <v>2028</v>
      </c>
      <c r="K92" s="32">
        <v>2029</v>
      </c>
      <c r="L92" s="32">
        <v>2030</v>
      </c>
      <c r="M92" s="32">
        <v>2031</v>
      </c>
      <c r="N92" s="32">
        <v>2032</v>
      </c>
      <c r="O92" s="32">
        <v>2033</v>
      </c>
      <c r="P92" s="32">
        <v>2034</v>
      </c>
      <c r="Q92" s="32">
        <v>2035</v>
      </c>
      <c r="R92" s="32">
        <v>2036</v>
      </c>
      <c r="S92" s="32">
        <v>2037</v>
      </c>
      <c r="T92" s="32">
        <v>2038</v>
      </c>
      <c r="U92" s="32">
        <v>2039</v>
      </c>
      <c r="V92" s="32">
        <v>2040</v>
      </c>
      <c r="W92" s="32">
        <v>2041</v>
      </c>
      <c r="X92" s="32">
        <v>2042</v>
      </c>
      <c r="Y92" s="32">
        <v>2043</v>
      </c>
      <c r="Z92" s="32">
        <v>2044</v>
      </c>
      <c r="AA92" s="32">
        <v>2045</v>
      </c>
      <c r="AB92" s="32">
        <v>2046</v>
      </c>
      <c r="AC92" s="32">
        <v>2047</v>
      </c>
      <c r="AD92" s="32">
        <v>2048</v>
      </c>
      <c r="AE92" s="32">
        <v>2049</v>
      </c>
      <c r="AF92" s="32">
        <v>2050</v>
      </c>
    </row>
    <row r="93" spans="1:32">
      <c r="A93" s="17" t="s">
        <v>19</v>
      </c>
      <c r="B93" s="33">
        <f>B39/About!$A$33</f>
        <v>1.0000847529451649</v>
      </c>
      <c r="C93" s="33">
        <f>C39/About!$A$33</f>
        <v>1.0000847529451649</v>
      </c>
      <c r="D93" s="33">
        <f>D39/About!$A$33</f>
        <v>1.0000847529451649</v>
      </c>
      <c r="E93" s="33">
        <f>E39/About!$A$33</f>
        <v>1.0000847529451649</v>
      </c>
      <c r="F93" s="33">
        <f>F39/About!$A$33</f>
        <v>1.0000847529451649</v>
      </c>
      <c r="G93" s="33">
        <f>G39/About!$A$33</f>
        <v>1.0000847529451649</v>
      </c>
      <c r="H93" s="33">
        <f>H39/About!$A$33</f>
        <v>1.0000847529451649</v>
      </c>
      <c r="I93" s="33">
        <f>I39/About!$A$33</f>
        <v>1.0000847529451649</v>
      </c>
      <c r="J93" s="33">
        <f>J39/About!$A$33</f>
        <v>1.0000847529451649</v>
      </c>
      <c r="K93" s="33">
        <f>K39/About!$A$33</f>
        <v>1.0000847529451649</v>
      </c>
      <c r="L93" s="33">
        <f>L39/About!$A$33</f>
        <v>1.0000847529451649</v>
      </c>
      <c r="M93" s="33">
        <f>M39/About!$A$33</f>
        <v>1.0000847529451649</v>
      </c>
      <c r="N93" s="33">
        <f>N39/About!$A$33</f>
        <v>1.0000847529451649</v>
      </c>
      <c r="O93" s="33">
        <f>O39/About!$A$33</f>
        <v>1.0000847529451649</v>
      </c>
      <c r="P93" s="33">
        <f>P39/About!$A$33</f>
        <v>1.0000847529451649</v>
      </c>
      <c r="Q93" s="33">
        <f>Q39/About!$A$33</f>
        <v>1.0000847529451649</v>
      </c>
      <c r="R93" s="33">
        <f>R39/About!$A$33</f>
        <v>1.0000847529451649</v>
      </c>
      <c r="S93" s="33">
        <f>S39/About!$A$33</f>
        <v>1.0000847529451649</v>
      </c>
      <c r="T93" s="33">
        <f>T39/About!$A$33</f>
        <v>1.0000847529451649</v>
      </c>
      <c r="U93" s="33">
        <f>U39/About!$A$33</f>
        <v>1.0000847529451649</v>
      </c>
      <c r="V93" s="33">
        <f>V39/About!$A$33</f>
        <v>1.0000847529451649</v>
      </c>
      <c r="W93" s="33">
        <f>W39/About!$A$33</f>
        <v>1.0000847529451649</v>
      </c>
      <c r="X93" s="33">
        <f>X39/About!$A$33</f>
        <v>1.0000847529451649</v>
      </c>
      <c r="Y93" s="33">
        <f>Y39/About!$A$33</f>
        <v>1.0000847529451649</v>
      </c>
      <c r="Z93" s="33">
        <f>Z39/About!$A$33</f>
        <v>1.0000847529451649</v>
      </c>
      <c r="AA93" s="33">
        <f>AA39/About!$A$33</f>
        <v>1.0000847529451649</v>
      </c>
      <c r="AB93" s="33">
        <f>AB39/About!$A$33</f>
        <v>1.0000847529451649</v>
      </c>
      <c r="AC93" s="33">
        <f>AC39/About!$A$33</f>
        <v>1.0000847529451649</v>
      </c>
      <c r="AD93" s="33">
        <f>AD39/About!$A$33</f>
        <v>1.0000847529451649</v>
      </c>
      <c r="AE93" s="33">
        <f>AE39/About!$A$33</f>
        <v>1.0000847529451649</v>
      </c>
      <c r="AF93" s="33">
        <f>AF39/About!$A$33</f>
        <v>1.0000847529451649</v>
      </c>
    </row>
    <row r="94" spans="1:32">
      <c r="A94" s="17" t="s">
        <v>14</v>
      </c>
      <c r="B94" s="33">
        <f>B40/About!$A$33</f>
        <v>0.54241884905500459</v>
      </c>
      <c r="C94" s="33">
        <f>C40/About!$A$33</f>
        <v>0.54241884905500459</v>
      </c>
      <c r="D94" s="33">
        <f>D40/About!$A$33</f>
        <v>0.54241884905500459</v>
      </c>
      <c r="E94" s="33">
        <f>E40/About!$A$33</f>
        <v>0.54241884905500459</v>
      </c>
      <c r="F94" s="33">
        <f>F40/About!$A$33</f>
        <v>0.54241884905500459</v>
      </c>
      <c r="G94" s="33">
        <f>G40/About!$A$33</f>
        <v>0.54241884905500459</v>
      </c>
      <c r="H94" s="33">
        <f>H40/About!$A$33</f>
        <v>0.54241884905500459</v>
      </c>
      <c r="I94" s="33">
        <f>I40/About!$A$33</f>
        <v>0.54241884905500459</v>
      </c>
      <c r="J94" s="33">
        <f>J40/About!$A$33</f>
        <v>0.54241884905500459</v>
      </c>
      <c r="K94" s="33">
        <f>K40/About!$A$33</f>
        <v>0.54241884905500459</v>
      </c>
      <c r="L94" s="33">
        <f>L40/About!$A$33</f>
        <v>0.54241884905500459</v>
      </c>
      <c r="M94" s="33">
        <f>M40/About!$A$33</f>
        <v>0.54241884905500459</v>
      </c>
      <c r="N94" s="33">
        <f>N40/About!$A$33</f>
        <v>0.54241884905500459</v>
      </c>
      <c r="O94" s="33">
        <f>O40/About!$A$33</f>
        <v>0.54241884905500459</v>
      </c>
      <c r="P94" s="33">
        <f>P40/About!$A$33</f>
        <v>0.54241884905500459</v>
      </c>
      <c r="Q94" s="33">
        <f>Q40/About!$A$33</f>
        <v>0.54241884905500459</v>
      </c>
      <c r="R94" s="33">
        <f>R40/About!$A$33</f>
        <v>0.54241884905500459</v>
      </c>
      <c r="S94" s="33">
        <f>S40/About!$A$33</f>
        <v>0.54241884905500459</v>
      </c>
      <c r="T94" s="33">
        <f>T40/About!$A$33</f>
        <v>0.54241884905500459</v>
      </c>
      <c r="U94" s="33">
        <f>U40/About!$A$33</f>
        <v>0.54241884905500459</v>
      </c>
      <c r="V94" s="33">
        <f>V40/About!$A$33</f>
        <v>0.54241884905500459</v>
      </c>
      <c r="W94" s="33">
        <f>W40/About!$A$33</f>
        <v>0.54241884905500459</v>
      </c>
      <c r="X94" s="33">
        <f>X40/About!$A$33</f>
        <v>0.54241884905500459</v>
      </c>
      <c r="Y94" s="33">
        <f>Y40/About!$A$33</f>
        <v>0.54241884905500459</v>
      </c>
      <c r="Z94" s="33">
        <f>Z40/About!$A$33</f>
        <v>0.54241884905500459</v>
      </c>
      <c r="AA94" s="33">
        <f>AA40/About!$A$33</f>
        <v>0.54241884905500459</v>
      </c>
      <c r="AB94" s="33">
        <f>AB40/About!$A$33</f>
        <v>0.54241884905500459</v>
      </c>
      <c r="AC94" s="33">
        <f>AC40/About!$A$33</f>
        <v>0.54241884905500459</v>
      </c>
      <c r="AD94" s="33">
        <f>AD40/About!$A$33</f>
        <v>0.54241884905500459</v>
      </c>
      <c r="AE94" s="33">
        <f>AE40/About!$A$33</f>
        <v>0.54241884905500459</v>
      </c>
      <c r="AF94" s="33">
        <f>AF40/About!$A$33</f>
        <v>0.54241884905500459</v>
      </c>
    </row>
    <row r="95" spans="1:32">
      <c r="A95" s="17" t="s">
        <v>7</v>
      </c>
      <c r="B95" s="33">
        <f>B41/About!$A$33</f>
        <v>1.6865836087804049</v>
      </c>
      <c r="C95" s="33">
        <f>C41/About!$A$33</f>
        <v>1.6865836087804049</v>
      </c>
      <c r="D95" s="33">
        <f>D41/About!$A$33</f>
        <v>1.6865836087804049</v>
      </c>
      <c r="E95" s="33">
        <f>E41/About!$A$33</f>
        <v>1.6865836087804049</v>
      </c>
      <c r="F95" s="33">
        <f>F41/About!$A$33</f>
        <v>1.6865836087804049</v>
      </c>
      <c r="G95" s="33">
        <f>G41/About!$A$33</f>
        <v>1.6865836087804049</v>
      </c>
      <c r="H95" s="33">
        <f>H41/About!$A$33</f>
        <v>1.6865836087804049</v>
      </c>
      <c r="I95" s="33">
        <f>I41/About!$A$33</f>
        <v>1.6865836087804049</v>
      </c>
      <c r="J95" s="33">
        <f>J41/About!$A$33</f>
        <v>1.6865836087804049</v>
      </c>
      <c r="K95" s="33">
        <f>K41/About!$A$33</f>
        <v>1.6865836087804049</v>
      </c>
      <c r="L95" s="33">
        <f>L41/About!$A$33</f>
        <v>1.6865836087804049</v>
      </c>
      <c r="M95" s="33">
        <f>M41/About!$A$33</f>
        <v>1.6865836087804049</v>
      </c>
      <c r="N95" s="33">
        <f>N41/About!$A$33</f>
        <v>1.6865836087804049</v>
      </c>
      <c r="O95" s="33">
        <f>O41/About!$A$33</f>
        <v>1.6865836087804049</v>
      </c>
      <c r="P95" s="33">
        <f>P41/About!$A$33</f>
        <v>1.6865836087804049</v>
      </c>
      <c r="Q95" s="33">
        <f>Q41/About!$A$33</f>
        <v>1.6865836087804049</v>
      </c>
      <c r="R95" s="33">
        <f>R41/About!$A$33</f>
        <v>1.6865836087804049</v>
      </c>
      <c r="S95" s="33">
        <f>S41/About!$A$33</f>
        <v>1.6865836087804049</v>
      </c>
      <c r="T95" s="33">
        <f>T41/About!$A$33</f>
        <v>1.6865836087804049</v>
      </c>
      <c r="U95" s="33">
        <f>U41/About!$A$33</f>
        <v>1.6865836087804049</v>
      </c>
      <c r="V95" s="33">
        <f>V41/About!$A$33</f>
        <v>1.6865836087804049</v>
      </c>
      <c r="W95" s="33">
        <f>W41/About!$A$33</f>
        <v>1.6865836087804049</v>
      </c>
      <c r="X95" s="33">
        <f>X41/About!$A$33</f>
        <v>1.6865836087804049</v>
      </c>
      <c r="Y95" s="33">
        <f>Y41/About!$A$33</f>
        <v>1.6865836087804049</v>
      </c>
      <c r="Z95" s="33">
        <f>Z41/About!$A$33</f>
        <v>1.6865836087804049</v>
      </c>
      <c r="AA95" s="33">
        <f>AA41/About!$A$33</f>
        <v>1.6865836087804049</v>
      </c>
      <c r="AB95" s="33">
        <f>AB41/About!$A$33</f>
        <v>1.6865836087804049</v>
      </c>
      <c r="AC95" s="33">
        <f>AC41/About!$A$33</f>
        <v>1.6865836087804049</v>
      </c>
      <c r="AD95" s="33">
        <f>AD41/About!$A$33</f>
        <v>1.6865836087804049</v>
      </c>
      <c r="AE95" s="33">
        <f>AE41/About!$A$33</f>
        <v>1.6865836087804049</v>
      </c>
      <c r="AF95" s="33">
        <f>AF41/About!$A$33</f>
        <v>1.6865836087804049</v>
      </c>
    </row>
    <row r="96" spans="1:32">
      <c r="A96" s="17" t="s">
        <v>8</v>
      </c>
      <c r="B96" s="33">
        <f>B42/About!$A$33</f>
        <v>0.16950589032968894</v>
      </c>
      <c r="C96" s="33">
        <f>C42/About!$A$33</f>
        <v>0.16950589032968894</v>
      </c>
      <c r="D96" s="33">
        <f>D42/About!$A$33</f>
        <v>0.16950589032968894</v>
      </c>
      <c r="E96" s="33">
        <f>E42/About!$A$33</f>
        <v>0.16950589032968894</v>
      </c>
      <c r="F96" s="33">
        <f>F42/About!$A$33</f>
        <v>0.16950589032968894</v>
      </c>
      <c r="G96" s="33">
        <f>G42/About!$A$33</f>
        <v>0.16950589032968894</v>
      </c>
      <c r="H96" s="33">
        <f>H42/About!$A$33</f>
        <v>0.16950589032968894</v>
      </c>
      <c r="I96" s="33">
        <f>I42/About!$A$33</f>
        <v>0.16950589032968894</v>
      </c>
      <c r="J96" s="33">
        <f>J42/About!$A$33</f>
        <v>0.16950589032968894</v>
      </c>
      <c r="K96" s="33">
        <f>K42/About!$A$33</f>
        <v>0.16950589032968894</v>
      </c>
      <c r="L96" s="33">
        <f>L42/About!$A$33</f>
        <v>0.16950589032968894</v>
      </c>
      <c r="M96" s="33">
        <f>M42/About!$A$33</f>
        <v>0.16950589032968894</v>
      </c>
      <c r="N96" s="33">
        <f>N42/About!$A$33</f>
        <v>0.16950589032968894</v>
      </c>
      <c r="O96" s="33">
        <f>O42/About!$A$33</f>
        <v>0.16950589032968894</v>
      </c>
      <c r="P96" s="33">
        <f>P42/About!$A$33</f>
        <v>0.16950589032968894</v>
      </c>
      <c r="Q96" s="33">
        <f>Q42/About!$A$33</f>
        <v>0.16950589032968894</v>
      </c>
      <c r="R96" s="33">
        <f>R42/About!$A$33</f>
        <v>0.16950589032968894</v>
      </c>
      <c r="S96" s="33">
        <f>S42/About!$A$33</f>
        <v>0.16950589032968894</v>
      </c>
      <c r="T96" s="33">
        <f>T42/About!$A$33</f>
        <v>0.16950589032968894</v>
      </c>
      <c r="U96" s="33">
        <f>U42/About!$A$33</f>
        <v>0.16950589032968894</v>
      </c>
      <c r="V96" s="33">
        <f>V42/About!$A$33</f>
        <v>0.16950589032968894</v>
      </c>
      <c r="W96" s="33">
        <f>W42/About!$A$33</f>
        <v>0.16950589032968894</v>
      </c>
      <c r="X96" s="33">
        <f>X42/About!$A$33</f>
        <v>0.16950589032968894</v>
      </c>
      <c r="Y96" s="33">
        <f>Y42/About!$A$33</f>
        <v>0.16950589032968894</v>
      </c>
      <c r="Z96" s="33">
        <f>Z42/About!$A$33</f>
        <v>0.16950589032968894</v>
      </c>
      <c r="AA96" s="33">
        <f>AA42/About!$A$33</f>
        <v>0.16950589032968894</v>
      </c>
      <c r="AB96" s="33">
        <f>AB42/About!$A$33</f>
        <v>0.16950589032968894</v>
      </c>
      <c r="AC96" s="33">
        <f>AC42/About!$A$33</f>
        <v>0.16950589032968894</v>
      </c>
      <c r="AD96" s="33">
        <f>AD42/About!$A$33</f>
        <v>0.16950589032968894</v>
      </c>
      <c r="AE96" s="33">
        <f>AE42/About!$A$33</f>
        <v>0.16950589032968894</v>
      </c>
      <c r="AF96" s="33">
        <f>AF42/About!$A$33</f>
        <v>0.16950589032968894</v>
      </c>
    </row>
    <row r="97" spans="1:32">
      <c r="A97" s="17" t="s">
        <v>21</v>
      </c>
      <c r="B97" s="33">
        <f>B43/About!$A$33</f>
        <v>8.4752945164844468E-2</v>
      </c>
      <c r="C97" s="33">
        <f>C43/About!$A$33</f>
        <v>8.4752945164844468E-2</v>
      </c>
      <c r="D97" s="33">
        <f>D43/About!$A$33</f>
        <v>8.4752945164844468E-2</v>
      </c>
      <c r="E97" s="33">
        <f>E43/About!$A$33</f>
        <v>8.4752945164844468E-2</v>
      </c>
      <c r="F97" s="33">
        <f>F43/About!$A$33</f>
        <v>8.4752945164844468E-2</v>
      </c>
      <c r="G97" s="33">
        <f>G43/About!$A$33</f>
        <v>8.4752945164844468E-2</v>
      </c>
      <c r="H97" s="33">
        <f>H43/About!$A$33</f>
        <v>8.4752945164844468E-2</v>
      </c>
      <c r="I97" s="33">
        <f>I43/About!$A$33</f>
        <v>8.4752945164844468E-2</v>
      </c>
      <c r="J97" s="33">
        <f>J43/About!$A$33</f>
        <v>8.4752945164844468E-2</v>
      </c>
      <c r="K97" s="33">
        <f>K43/About!$A$33</f>
        <v>8.4752945164844468E-2</v>
      </c>
      <c r="L97" s="33">
        <f>L43/About!$A$33</f>
        <v>8.4752945164844468E-2</v>
      </c>
      <c r="M97" s="33">
        <f>M43/About!$A$33</f>
        <v>8.4752945164844468E-2</v>
      </c>
      <c r="N97" s="33">
        <f>N43/About!$A$33</f>
        <v>8.4752945164844468E-2</v>
      </c>
      <c r="O97" s="33">
        <f>O43/About!$A$33</f>
        <v>8.4752945164844468E-2</v>
      </c>
      <c r="P97" s="33">
        <f>P43/About!$A$33</f>
        <v>8.4752945164844468E-2</v>
      </c>
      <c r="Q97" s="33">
        <f>Q43/About!$A$33</f>
        <v>8.4752945164844468E-2</v>
      </c>
      <c r="R97" s="33">
        <f>R43/About!$A$33</f>
        <v>8.4752945164844468E-2</v>
      </c>
      <c r="S97" s="33">
        <f>S43/About!$A$33</f>
        <v>8.4752945164844468E-2</v>
      </c>
      <c r="T97" s="33">
        <f>T43/About!$A$33</f>
        <v>8.4752945164844468E-2</v>
      </c>
      <c r="U97" s="33">
        <f>U43/About!$A$33</f>
        <v>8.4752945164844468E-2</v>
      </c>
      <c r="V97" s="33">
        <f>V43/About!$A$33</f>
        <v>8.4752945164844468E-2</v>
      </c>
      <c r="W97" s="33">
        <f>W43/About!$A$33</f>
        <v>8.4752945164844468E-2</v>
      </c>
      <c r="X97" s="33">
        <f>X43/About!$A$33</f>
        <v>8.4752945164844468E-2</v>
      </c>
      <c r="Y97" s="33">
        <f>Y43/About!$A$33</f>
        <v>8.4752945164844468E-2</v>
      </c>
      <c r="Z97" s="33">
        <f>Z43/About!$A$33</f>
        <v>8.4752945164844468E-2</v>
      </c>
      <c r="AA97" s="33">
        <f>AA43/About!$A$33</f>
        <v>8.4752945164844468E-2</v>
      </c>
      <c r="AB97" s="33">
        <f>AB43/About!$A$33</f>
        <v>8.4752945164844468E-2</v>
      </c>
      <c r="AC97" s="33">
        <f>AC43/About!$A$33</f>
        <v>8.4752945164844468E-2</v>
      </c>
      <c r="AD97" s="33">
        <f>AD43/About!$A$33</f>
        <v>8.4752945164844468E-2</v>
      </c>
      <c r="AE97" s="33">
        <f>AE43/About!$A$33</f>
        <v>8.4752945164844468E-2</v>
      </c>
      <c r="AF97" s="33">
        <f>AF43/About!$A$33</f>
        <v>8.4752945164844468E-2</v>
      </c>
    </row>
    <row r="98" spans="1:32">
      <c r="A98" s="17" t="s">
        <v>9</v>
      </c>
      <c r="B98" s="33">
        <f>B44/About!$A$33</f>
        <v>8.4752945164844468E-2</v>
      </c>
      <c r="C98" s="33">
        <f>C44/About!$A$33</f>
        <v>8.4752945164844468E-2</v>
      </c>
      <c r="D98" s="33">
        <f>D44/About!$A$33</f>
        <v>8.4752945164844468E-2</v>
      </c>
      <c r="E98" s="33">
        <f>E44/About!$A$33</f>
        <v>8.4752945164844468E-2</v>
      </c>
      <c r="F98" s="33">
        <f>F44/About!$A$33</f>
        <v>8.4752945164844468E-2</v>
      </c>
      <c r="G98" s="33">
        <f>G44/About!$A$33</f>
        <v>8.4752945164844468E-2</v>
      </c>
      <c r="H98" s="33">
        <f>H44/About!$A$33</f>
        <v>8.4752945164844468E-2</v>
      </c>
      <c r="I98" s="33">
        <f>I44/About!$A$33</f>
        <v>8.4752945164844468E-2</v>
      </c>
      <c r="J98" s="33">
        <f>J44/About!$A$33</f>
        <v>8.4752945164844468E-2</v>
      </c>
      <c r="K98" s="33">
        <f>K44/About!$A$33</f>
        <v>8.4752945164844468E-2</v>
      </c>
      <c r="L98" s="33">
        <f>L44/About!$A$33</f>
        <v>8.4752945164844468E-2</v>
      </c>
      <c r="M98" s="33">
        <f>M44/About!$A$33</f>
        <v>8.4752945164844468E-2</v>
      </c>
      <c r="N98" s="33">
        <f>N44/About!$A$33</f>
        <v>8.4752945164844468E-2</v>
      </c>
      <c r="O98" s="33">
        <f>O44/About!$A$33</f>
        <v>8.4752945164844468E-2</v>
      </c>
      <c r="P98" s="33">
        <f>P44/About!$A$33</f>
        <v>8.4752945164844468E-2</v>
      </c>
      <c r="Q98" s="33">
        <f>Q44/About!$A$33</f>
        <v>8.4752945164844468E-2</v>
      </c>
      <c r="R98" s="33">
        <f>R44/About!$A$33</f>
        <v>8.4752945164844468E-2</v>
      </c>
      <c r="S98" s="33">
        <f>S44/About!$A$33</f>
        <v>8.4752945164844468E-2</v>
      </c>
      <c r="T98" s="33">
        <f>T44/About!$A$33</f>
        <v>8.4752945164844468E-2</v>
      </c>
      <c r="U98" s="33">
        <f>U44/About!$A$33</f>
        <v>8.4752945164844468E-2</v>
      </c>
      <c r="V98" s="33">
        <f>V44/About!$A$33</f>
        <v>8.4752945164844468E-2</v>
      </c>
      <c r="W98" s="33">
        <f>W44/About!$A$33</f>
        <v>8.4752945164844468E-2</v>
      </c>
      <c r="X98" s="33">
        <f>X44/About!$A$33</f>
        <v>8.4752945164844468E-2</v>
      </c>
      <c r="Y98" s="33">
        <f>Y44/About!$A$33</f>
        <v>8.4752945164844468E-2</v>
      </c>
      <c r="Z98" s="33">
        <f>Z44/About!$A$33</f>
        <v>8.4752945164844468E-2</v>
      </c>
      <c r="AA98" s="33">
        <f>AA44/About!$A$33</f>
        <v>8.4752945164844468E-2</v>
      </c>
      <c r="AB98" s="33">
        <f>AB44/About!$A$33</f>
        <v>8.4752945164844468E-2</v>
      </c>
      <c r="AC98" s="33">
        <f>AC44/About!$A$33</f>
        <v>8.4752945164844468E-2</v>
      </c>
      <c r="AD98" s="33">
        <f>AD44/About!$A$33</f>
        <v>8.4752945164844468E-2</v>
      </c>
      <c r="AE98" s="33">
        <f>AE44/About!$A$33</f>
        <v>8.4752945164844468E-2</v>
      </c>
      <c r="AF98" s="33">
        <f>AF44/About!$A$33</f>
        <v>8.4752945164844468E-2</v>
      </c>
    </row>
    <row r="99" spans="1:32">
      <c r="A99" s="17" t="s">
        <v>10</v>
      </c>
      <c r="B99" s="33">
        <f>B45/About!$A$33</f>
        <v>0</v>
      </c>
      <c r="C99" s="33">
        <f>C45/About!$A$33</f>
        <v>0</v>
      </c>
      <c r="D99" s="33">
        <f>D45/About!$A$33</f>
        <v>0</v>
      </c>
      <c r="E99" s="33">
        <f>E45/About!$A$33</f>
        <v>0</v>
      </c>
      <c r="F99" s="33">
        <f>F45/About!$A$33</f>
        <v>0</v>
      </c>
      <c r="G99" s="33">
        <f>G45/About!$A$33</f>
        <v>0</v>
      </c>
      <c r="H99" s="33">
        <f>H45/About!$A$33</f>
        <v>0</v>
      </c>
      <c r="I99" s="33">
        <f>I45/About!$A$33</f>
        <v>0</v>
      </c>
      <c r="J99" s="33">
        <f>J45/About!$A$33</f>
        <v>0</v>
      </c>
      <c r="K99" s="33">
        <f>K45/About!$A$33</f>
        <v>0</v>
      </c>
      <c r="L99" s="33">
        <f>L45/About!$A$33</f>
        <v>0</v>
      </c>
      <c r="M99" s="33">
        <f>M45/About!$A$33</f>
        <v>0</v>
      </c>
      <c r="N99" s="33">
        <f>N45/About!$A$33</f>
        <v>0</v>
      </c>
      <c r="O99" s="33">
        <f>O45/About!$A$33</f>
        <v>0</v>
      </c>
      <c r="P99" s="33">
        <f>P45/About!$A$33</f>
        <v>0</v>
      </c>
      <c r="Q99" s="33">
        <f>Q45/About!$A$33</f>
        <v>0</v>
      </c>
      <c r="R99" s="33">
        <f>R45/About!$A$33</f>
        <v>0</v>
      </c>
      <c r="S99" s="33">
        <f>S45/About!$A$33</f>
        <v>0</v>
      </c>
      <c r="T99" s="33">
        <f>T45/About!$A$33</f>
        <v>0</v>
      </c>
      <c r="U99" s="33">
        <f>U45/About!$A$33</f>
        <v>0</v>
      </c>
      <c r="V99" s="33">
        <f>V45/About!$A$33</f>
        <v>0</v>
      </c>
      <c r="W99" s="33">
        <f>W45/About!$A$33</f>
        <v>0</v>
      </c>
      <c r="X99" s="33">
        <f>X45/About!$A$33</f>
        <v>0</v>
      </c>
      <c r="Y99" s="33">
        <f>Y45/About!$A$33</f>
        <v>0</v>
      </c>
      <c r="Z99" s="33">
        <f>Z45/About!$A$33</f>
        <v>0</v>
      </c>
      <c r="AA99" s="33">
        <f>AA45/About!$A$33</f>
        <v>0</v>
      </c>
      <c r="AB99" s="33">
        <f>AB45/About!$A$33</f>
        <v>0</v>
      </c>
      <c r="AC99" s="33">
        <f>AC45/About!$A$33</f>
        <v>0</v>
      </c>
      <c r="AD99" s="33">
        <f>AD45/About!$A$33</f>
        <v>0</v>
      </c>
      <c r="AE99" s="33">
        <f>AE45/About!$A$33</f>
        <v>0</v>
      </c>
      <c r="AF99" s="33">
        <f>AF45/About!$A$33</f>
        <v>0</v>
      </c>
    </row>
    <row r="100" spans="1:32">
      <c r="A100" s="17" t="s">
        <v>11</v>
      </c>
      <c r="B100" s="33">
        <f>B46/About!$A$33</f>
        <v>8.4752945164844468E-2</v>
      </c>
      <c r="C100" s="33">
        <f>C46/About!$A$33</f>
        <v>8.4752945164844468E-2</v>
      </c>
      <c r="D100" s="33">
        <f>D46/About!$A$33</f>
        <v>8.4752945164844468E-2</v>
      </c>
      <c r="E100" s="33">
        <f>E46/About!$A$33</f>
        <v>8.4752945164844468E-2</v>
      </c>
      <c r="F100" s="33">
        <f>F46/About!$A$33</f>
        <v>8.4752945164844468E-2</v>
      </c>
      <c r="G100" s="33">
        <f>G46/About!$A$33</f>
        <v>8.4752945164844468E-2</v>
      </c>
      <c r="H100" s="33">
        <f>H46/About!$A$33</f>
        <v>8.4752945164844468E-2</v>
      </c>
      <c r="I100" s="33">
        <f>I46/About!$A$33</f>
        <v>8.4752945164844468E-2</v>
      </c>
      <c r="J100" s="33">
        <f>J46/About!$A$33</f>
        <v>8.4752945164844468E-2</v>
      </c>
      <c r="K100" s="33">
        <f>K46/About!$A$33</f>
        <v>8.4752945164844468E-2</v>
      </c>
      <c r="L100" s="33">
        <f>L46/About!$A$33</f>
        <v>8.4752945164844468E-2</v>
      </c>
      <c r="M100" s="33">
        <f>M46/About!$A$33</f>
        <v>8.4752945164844468E-2</v>
      </c>
      <c r="N100" s="33">
        <f>N46/About!$A$33</f>
        <v>8.4752945164844468E-2</v>
      </c>
      <c r="O100" s="33">
        <f>O46/About!$A$33</f>
        <v>8.4752945164844468E-2</v>
      </c>
      <c r="P100" s="33">
        <f>P46/About!$A$33</f>
        <v>8.4752945164844468E-2</v>
      </c>
      <c r="Q100" s="33">
        <f>Q46/About!$A$33</f>
        <v>8.4752945164844468E-2</v>
      </c>
      <c r="R100" s="33">
        <f>R46/About!$A$33</f>
        <v>8.4752945164844468E-2</v>
      </c>
      <c r="S100" s="33">
        <f>S46/About!$A$33</f>
        <v>8.4752945164844468E-2</v>
      </c>
      <c r="T100" s="33">
        <f>T46/About!$A$33</f>
        <v>8.4752945164844468E-2</v>
      </c>
      <c r="U100" s="33">
        <f>U46/About!$A$33</f>
        <v>8.4752945164844468E-2</v>
      </c>
      <c r="V100" s="33">
        <f>V46/About!$A$33</f>
        <v>8.4752945164844468E-2</v>
      </c>
      <c r="W100" s="33">
        <f>W46/About!$A$33</f>
        <v>8.4752945164844468E-2</v>
      </c>
      <c r="X100" s="33">
        <f>X46/About!$A$33</f>
        <v>8.4752945164844468E-2</v>
      </c>
      <c r="Y100" s="33">
        <f>Y46/About!$A$33</f>
        <v>8.4752945164844468E-2</v>
      </c>
      <c r="Z100" s="33">
        <f>Z46/About!$A$33</f>
        <v>8.4752945164844468E-2</v>
      </c>
      <c r="AA100" s="33">
        <f>AA46/About!$A$33</f>
        <v>8.4752945164844468E-2</v>
      </c>
      <c r="AB100" s="33">
        <f>AB46/About!$A$33</f>
        <v>8.4752945164844468E-2</v>
      </c>
      <c r="AC100" s="33">
        <f>AC46/About!$A$33</f>
        <v>8.4752945164844468E-2</v>
      </c>
      <c r="AD100" s="33">
        <f>AD46/About!$A$33</f>
        <v>8.4752945164844468E-2</v>
      </c>
      <c r="AE100" s="33">
        <f>AE46/About!$A$33</f>
        <v>8.4752945164844468E-2</v>
      </c>
      <c r="AF100" s="33">
        <f>AF46/About!$A$33</f>
        <v>8.4752945164844468E-2</v>
      </c>
    </row>
    <row r="101" spans="1:32">
      <c r="A101" s="17" t="s">
        <v>15</v>
      </c>
      <c r="B101" s="33">
        <f>B47/About!$A$33</f>
        <v>8.4752945164844468E-2</v>
      </c>
      <c r="C101" s="33">
        <f>C47/About!$A$33</f>
        <v>8.4752945164844468E-2</v>
      </c>
      <c r="D101" s="33">
        <f>D47/About!$A$33</f>
        <v>8.4752945164844468E-2</v>
      </c>
      <c r="E101" s="33">
        <f>E47/About!$A$33</f>
        <v>8.4752945164844468E-2</v>
      </c>
      <c r="F101" s="33">
        <f>F47/About!$A$33</f>
        <v>8.4752945164844468E-2</v>
      </c>
      <c r="G101" s="33">
        <f>G47/About!$A$33</f>
        <v>8.4752945164844468E-2</v>
      </c>
      <c r="H101" s="33">
        <f>H47/About!$A$33</f>
        <v>8.4752945164844468E-2</v>
      </c>
      <c r="I101" s="33">
        <f>I47/About!$A$33</f>
        <v>8.4752945164844468E-2</v>
      </c>
      <c r="J101" s="33">
        <f>J47/About!$A$33</f>
        <v>8.4752945164844468E-2</v>
      </c>
      <c r="K101" s="33">
        <f>K47/About!$A$33</f>
        <v>8.4752945164844468E-2</v>
      </c>
      <c r="L101" s="33">
        <f>L47/About!$A$33</f>
        <v>8.4752945164844468E-2</v>
      </c>
      <c r="M101" s="33">
        <f>M47/About!$A$33</f>
        <v>8.4752945164844468E-2</v>
      </c>
      <c r="N101" s="33">
        <f>N47/About!$A$33</f>
        <v>8.4752945164844468E-2</v>
      </c>
      <c r="O101" s="33">
        <f>O47/About!$A$33</f>
        <v>8.4752945164844468E-2</v>
      </c>
      <c r="P101" s="33">
        <f>P47/About!$A$33</f>
        <v>8.4752945164844468E-2</v>
      </c>
      <c r="Q101" s="33">
        <f>Q47/About!$A$33</f>
        <v>8.4752945164844468E-2</v>
      </c>
      <c r="R101" s="33">
        <f>R47/About!$A$33</f>
        <v>8.4752945164844468E-2</v>
      </c>
      <c r="S101" s="33">
        <f>S47/About!$A$33</f>
        <v>8.4752945164844468E-2</v>
      </c>
      <c r="T101" s="33">
        <f>T47/About!$A$33</f>
        <v>8.4752945164844468E-2</v>
      </c>
      <c r="U101" s="33">
        <f>U47/About!$A$33</f>
        <v>8.4752945164844468E-2</v>
      </c>
      <c r="V101" s="33">
        <f>V47/About!$A$33</f>
        <v>8.4752945164844468E-2</v>
      </c>
      <c r="W101" s="33">
        <f>W47/About!$A$33</f>
        <v>8.4752945164844468E-2</v>
      </c>
      <c r="X101" s="33">
        <f>X47/About!$A$33</f>
        <v>8.4752945164844468E-2</v>
      </c>
      <c r="Y101" s="33">
        <f>Y47/About!$A$33</f>
        <v>8.4752945164844468E-2</v>
      </c>
      <c r="Z101" s="33">
        <f>Z47/About!$A$33</f>
        <v>8.4752945164844468E-2</v>
      </c>
      <c r="AA101" s="33">
        <f>AA47/About!$A$33</f>
        <v>8.4752945164844468E-2</v>
      </c>
      <c r="AB101" s="33">
        <f>AB47/About!$A$33</f>
        <v>8.4752945164844468E-2</v>
      </c>
      <c r="AC101" s="33">
        <f>AC47/About!$A$33</f>
        <v>8.4752945164844468E-2</v>
      </c>
      <c r="AD101" s="33">
        <f>AD47/About!$A$33</f>
        <v>8.4752945164844468E-2</v>
      </c>
      <c r="AE101" s="33">
        <f>AE47/About!$A$33</f>
        <v>8.4752945164844468E-2</v>
      </c>
      <c r="AF101" s="33">
        <f>AF47/About!$A$33</f>
        <v>8.4752945164844468E-2</v>
      </c>
    </row>
    <row r="102" spans="1:32">
      <c r="A102" s="17" t="s">
        <v>16</v>
      </c>
      <c r="B102" s="33">
        <f>B48/About!$A$33</f>
        <v>0.12712941774726672</v>
      </c>
      <c r="C102" s="33">
        <f>C48/About!$A$33</f>
        <v>0.12712941774726672</v>
      </c>
      <c r="D102" s="33">
        <f>D48/About!$A$33</f>
        <v>0.12712941774726672</v>
      </c>
      <c r="E102" s="33">
        <f>E48/About!$A$33</f>
        <v>0.12712941774726672</v>
      </c>
      <c r="F102" s="33">
        <f>F48/About!$A$33</f>
        <v>0.12712941774726672</v>
      </c>
      <c r="G102" s="33">
        <f>G48/About!$A$33</f>
        <v>0.12712941774726672</v>
      </c>
      <c r="H102" s="33">
        <f>H48/About!$A$33</f>
        <v>0.12712941774726672</v>
      </c>
      <c r="I102" s="33">
        <f>I48/About!$A$33</f>
        <v>0.12712941774726672</v>
      </c>
      <c r="J102" s="33">
        <f>J48/About!$A$33</f>
        <v>0.12712941774726672</v>
      </c>
      <c r="K102" s="33">
        <f>K48/About!$A$33</f>
        <v>0.12712941774726672</v>
      </c>
      <c r="L102" s="33">
        <f>L48/About!$A$33</f>
        <v>0.12712941774726672</v>
      </c>
      <c r="M102" s="33">
        <f>M48/About!$A$33</f>
        <v>0.12712941774726672</v>
      </c>
      <c r="N102" s="33">
        <f>N48/About!$A$33</f>
        <v>0.12712941774726672</v>
      </c>
      <c r="O102" s="33">
        <f>O48/About!$A$33</f>
        <v>0.12712941774726672</v>
      </c>
      <c r="P102" s="33">
        <f>P48/About!$A$33</f>
        <v>0.12712941774726672</v>
      </c>
      <c r="Q102" s="33">
        <f>Q48/About!$A$33</f>
        <v>0.12712941774726672</v>
      </c>
      <c r="R102" s="33">
        <f>R48/About!$A$33</f>
        <v>0.12712941774726672</v>
      </c>
      <c r="S102" s="33">
        <f>S48/About!$A$33</f>
        <v>0.12712941774726672</v>
      </c>
      <c r="T102" s="33">
        <f>T48/About!$A$33</f>
        <v>0.12712941774726672</v>
      </c>
      <c r="U102" s="33">
        <f>U48/About!$A$33</f>
        <v>0.12712941774726672</v>
      </c>
      <c r="V102" s="33">
        <f>V48/About!$A$33</f>
        <v>0.12712941774726672</v>
      </c>
      <c r="W102" s="33">
        <f>W48/About!$A$33</f>
        <v>0.12712941774726672</v>
      </c>
      <c r="X102" s="33">
        <f>X48/About!$A$33</f>
        <v>0.12712941774726672</v>
      </c>
      <c r="Y102" s="33">
        <f>Y48/About!$A$33</f>
        <v>0.12712941774726672</v>
      </c>
      <c r="Z102" s="33">
        <f>Z48/About!$A$33</f>
        <v>0.12712941774726672</v>
      </c>
      <c r="AA102" s="33">
        <f>AA48/About!$A$33</f>
        <v>0.12712941774726672</v>
      </c>
      <c r="AB102" s="33">
        <f>AB48/About!$A$33</f>
        <v>0.12712941774726672</v>
      </c>
      <c r="AC102" s="33">
        <f>AC48/About!$A$33</f>
        <v>0.12712941774726672</v>
      </c>
      <c r="AD102" s="33">
        <f>AD48/About!$A$33</f>
        <v>0.12712941774726672</v>
      </c>
      <c r="AE102" s="33">
        <f>AE48/About!$A$33</f>
        <v>0.12712941774726672</v>
      </c>
      <c r="AF102" s="33">
        <f>AF48/About!$A$33</f>
        <v>0.12712941774726672</v>
      </c>
    </row>
    <row r="103" spans="1:32">
      <c r="A103" s="17" t="s">
        <v>17</v>
      </c>
      <c r="B103" s="33">
        <f>B49/About!$A$33</f>
        <v>0.54241884905500459</v>
      </c>
      <c r="C103" s="33">
        <f>C49/About!$A$33</f>
        <v>0.54241884905500459</v>
      </c>
      <c r="D103" s="33">
        <f>D49/About!$A$33</f>
        <v>0.54241884905500459</v>
      </c>
      <c r="E103" s="33">
        <f>E49/About!$A$33</f>
        <v>0.54241884905500459</v>
      </c>
      <c r="F103" s="33">
        <f>F49/About!$A$33</f>
        <v>0.54241884905500459</v>
      </c>
      <c r="G103" s="33">
        <f>G49/About!$A$33</f>
        <v>0.54241884905500459</v>
      </c>
      <c r="H103" s="33">
        <f>H49/About!$A$33</f>
        <v>0.54241884905500459</v>
      </c>
      <c r="I103" s="33">
        <f>I49/About!$A$33</f>
        <v>0.54241884905500459</v>
      </c>
      <c r="J103" s="33">
        <f>J49/About!$A$33</f>
        <v>0.54241884905500459</v>
      </c>
      <c r="K103" s="33">
        <f>K49/About!$A$33</f>
        <v>0.54241884905500459</v>
      </c>
      <c r="L103" s="33">
        <f>L49/About!$A$33</f>
        <v>0.54241884905500459</v>
      </c>
      <c r="M103" s="33">
        <f>M49/About!$A$33</f>
        <v>0.54241884905500459</v>
      </c>
      <c r="N103" s="33">
        <f>N49/About!$A$33</f>
        <v>0.54241884905500459</v>
      </c>
      <c r="O103" s="33">
        <f>O49/About!$A$33</f>
        <v>0.54241884905500459</v>
      </c>
      <c r="P103" s="33">
        <f>P49/About!$A$33</f>
        <v>0.54241884905500459</v>
      </c>
      <c r="Q103" s="33">
        <f>Q49/About!$A$33</f>
        <v>0.54241884905500459</v>
      </c>
      <c r="R103" s="33">
        <f>R49/About!$A$33</f>
        <v>0.54241884905500459</v>
      </c>
      <c r="S103" s="33">
        <f>S49/About!$A$33</f>
        <v>0.54241884905500459</v>
      </c>
      <c r="T103" s="33">
        <f>T49/About!$A$33</f>
        <v>0.54241884905500459</v>
      </c>
      <c r="U103" s="33">
        <f>U49/About!$A$33</f>
        <v>0.54241884905500459</v>
      </c>
      <c r="V103" s="33">
        <f>V49/About!$A$33</f>
        <v>0.54241884905500459</v>
      </c>
      <c r="W103" s="33">
        <f>W49/About!$A$33</f>
        <v>0.54241884905500459</v>
      </c>
      <c r="X103" s="33">
        <f>X49/About!$A$33</f>
        <v>0.54241884905500459</v>
      </c>
      <c r="Y103" s="33">
        <f>Y49/About!$A$33</f>
        <v>0.54241884905500459</v>
      </c>
      <c r="Z103" s="33">
        <f>Z49/About!$A$33</f>
        <v>0.54241884905500459</v>
      </c>
      <c r="AA103" s="33">
        <f>AA49/About!$A$33</f>
        <v>0.54241884905500459</v>
      </c>
      <c r="AB103" s="33">
        <f>AB49/About!$A$33</f>
        <v>0.54241884905500459</v>
      </c>
      <c r="AC103" s="33">
        <f>AC49/About!$A$33</f>
        <v>0.54241884905500459</v>
      </c>
      <c r="AD103" s="33">
        <f>AD49/About!$A$33</f>
        <v>0.54241884905500459</v>
      </c>
      <c r="AE103" s="33">
        <f>AE49/About!$A$33</f>
        <v>0.54241884905500459</v>
      </c>
      <c r="AF103" s="33">
        <f>AF49/About!$A$33</f>
        <v>0.54241884905500459</v>
      </c>
    </row>
    <row r="104" spans="1:32">
      <c r="A104" s="17" t="s">
        <v>22</v>
      </c>
      <c r="B104" s="33">
        <f>B50/About!$A$33</f>
        <v>1.0000847529451649</v>
      </c>
      <c r="C104" s="33">
        <f>C50/About!$A$33</f>
        <v>1.0000847529451649</v>
      </c>
      <c r="D104" s="33">
        <f>D50/About!$A$33</f>
        <v>1.0000847529451649</v>
      </c>
      <c r="E104" s="33">
        <f>E50/About!$A$33</f>
        <v>1.0000847529451649</v>
      </c>
      <c r="F104" s="33">
        <f>F50/About!$A$33</f>
        <v>1.0000847529451649</v>
      </c>
      <c r="G104" s="33">
        <f>G50/About!$A$33</f>
        <v>1.0000847529451649</v>
      </c>
      <c r="H104" s="33">
        <f>H50/About!$A$33</f>
        <v>1.0000847529451649</v>
      </c>
      <c r="I104" s="33">
        <f>I50/About!$A$33</f>
        <v>1.0000847529451649</v>
      </c>
      <c r="J104" s="33">
        <f>J50/About!$A$33</f>
        <v>1.0000847529451649</v>
      </c>
      <c r="K104" s="33">
        <f>K50/About!$A$33</f>
        <v>1.0000847529451649</v>
      </c>
      <c r="L104" s="33">
        <f>L50/About!$A$33</f>
        <v>1.0000847529451649</v>
      </c>
      <c r="M104" s="33">
        <f>M50/About!$A$33</f>
        <v>1.0000847529451649</v>
      </c>
      <c r="N104" s="33">
        <f>N50/About!$A$33</f>
        <v>1.0000847529451649</v>
      </c>
      <c r="O104" s="33">
        <f>O50/About!$A$33</f>
        <v>1.0000847529451649</v>
      </c>
      <c r="P104" s="33">
        <f>P50/About!$A$33</f>
        <v>1.0000847529451649</v>
      </c>
      <c r="Q104" s="33">
        <f>Q50/About!$A$33</f>
        <v>1.0000847529451649</v>
      </c>
      <c r="R104" s="33">
        <f>R50/About!$A$33</f>
        <v>1.0000847529451649</v>
      </c>
      <c r="S104" s="33">
        <f>S50/About!$A$33</f>
        <v>1.0000847529451649</v>
      </c>
      <c r="T104" s="33">
        <f>T50/About!$A$33</f>
        <v>1.0000847529451649</v>
      </c>
      <c r="U104" s="33">
        <f>U50/About!$A$33</f>
        <v>1.0000847529451649</v>
      </c>
      <c r="V104" s="33">
        <f>V50/About!$A$33</f>
        <v>1.0000847529451649</v>
      </c>
      <c r="W104" s="33">
        <f>W50/About!$A$33</f>
        <v>1.0000847529451649</v>
      </c>
      <c r="X104" s="33">
        <f>X50/About!$A$33</f>
        <v>1.0000847529451649</v>
      </c>
      <c r="Y104" s="33">
        <f>Y50/About!$A$33</f>
        <v>1.0000847529451649</v>
      </c>
      <c r="Z104" s="33">
        <f>Z50/About!$A$33</f>
        <v>1.0000847529451649</v>
      </c>
      <c r="AA104" s="33">
        <f>AA50/About!$A$33</f>
        <v>1.0000847529451649</v>
      </c>
      <c r="AB104" s="33">
        <f>AB50/About!$A$33</f>
        <v>1.0000847529451649</v>
      </c>
      <c r="AC104" s="33">
        <f>AC50/About!$A$33</f>
        <v>1.0000847529451649</v>
      </c>
      <c r="AD104" s="33">
        <f>AD50/About!$A$33</f>
        <v>1.0000847529451649</v>
      </c>
      <c r="AE104" s="33">
        <f>AE50/About!$A$33</f>
        <v>1.0000847529451649</v>
      </c>
      <c r="AF104" s="33">
        <f>AF50/About!$A$33</f>
        <v>1.0000847529451649</v>
      </c>
    </row>
    <row r="105" spans="1:32">
      <c r="A105" s="17" t="s">
        <v>20</v>
      </c>
      <c r="B105" s="33">
        <f>B51/About!$A$33</f>
        <v>0</v>
      </c>
      <c r="C105" s="33">
        <f>C51/About!$A$33</f>
        <v>0</v>
      </c>
      <c r="D105" s="33">
        <f>D51/About!$A$33</f>
        <v>0</v>
      </c>
      <c r="E105" s="33">
        <f>E51/About!$A$33</f>
        <v>0</v>
      </c>
      <c r="F105" s="33">
        <f>F51/About!$A$33</f>
        <v>0</v>
      </c>
      <c r="G105" s="33">
        <f>G51/About!$A$33</f>
        <v>0</v>
      </c>
      <c r="H105" s="33">
        <f>H51/About!$A$33</f>
        <v>0</v>
      </c>
      <c r="I105" s="33">
        <f>I51/About!$A$33</f>
        <v>0</v>
      </c>
      <c r="J105" s="33">
        <f>J51/About!$A$33</f>
        <v>0</v>
      </c>
      <c r="K105" s="33">
        <f>K51/About!$A$33</f>
        <v>0</v>
      </c>
      <c r="L105" s="33">
        <f>L51/About!$A$33</f>
        <v>0</v>
      </c>
      <c r="M105" s="33">
        <f>M51/About!$A$33</f>
        <v>0</v>
      </c>
      <c r="N105" s="33">
        <f>N51/About!$A$33</f>
        <v>0</v>
      </c>
      <c r="O105" s="33">
        <f>O51/About!$A$33</f>
        <v>0</v>
      </c>
      <c r="P105" s="33">
        <f>P51/About!$A$33</f>
        <v>0</v>
      </c>
      <c r="Q105" s="33">
        <f>Q51/About!$A$33</f>
        <v>0</v>
      </c>
      <c r="R105" s="33">
        <f>R51/About!$A$33</f>
        <v>0</v>
      </c>
      <c r="S105" s="33">
        <f>S51/About!$A$33</f>
        <v>0</v>
      </c>
      <c r="T105" s="33">
        <f>T51/About!$A$33</f>
        <v>0</v>
      </c>
      <c r="U105" s="33">
        <f>U51/About!$A$33</f>
        <v>0</v>
      </c>
      <c r="V105" s="33">
        <f>V51/About!$A$33</f>
        <v>0</v>
      </c>
      <c r="W105" s="33">
        <f>W51/About!$A$33</f>
        <v>0</v>
      </c>
      <c r="X105" s="33">
        <f>X51/About!$A$33</f>
        <v>0</v>
      </c>
      <c r="Y105" s="33">
        <f>Y51/About!$A$33</f>
        <v>0</v>
      </c>
      <c r="Z105" s="33">
        <f>Z51/About!$A$33</f>
        <v>0</v>
      </c>
      <c r="AA105" s="33">
        <f>AA51/About!$A$33</f>
        <v>0</v>
      </c>
      <c r="AB105" s="33">
        <f>AB51/About!$A$33</f>
        <v>0</v>
      </c>
      <c r="AC105" s="33">
        <f>AC51/About!$A$33</f>
        <v>0</v>
      </c>
      <c r="AD105" s="33">
        <f>AD51/About!$A$33</f>
        <v>0</v>
      </c>
      <c r="AE105" s="33">
        <f>AE51/About!$A$33</f>
        <v>0</v>
      </c>
      <c r="AF105" s="33">
        <f>AF51/About!$A$33</f>
        <v>0</v>
      </c>
    </row>
    <row r="106" spans="1:32">
      <c r="A106" s="17" t="s">
        <v>23</v>
      </c>
      <c r="B106" s="33">
        <f>B52/About!$A$33</f>
        <v>0.12712941774726672</v>
      </c>
      <c r="C106" s="33">
        <f>C52/About!$A$33</f>
        <v>0.12712941774726672</v>
      </c>
      <c r="D106" s="33">
        <f>D52/About!$A$33</f>
        <v>0.12712941774726672</v>
      </c>
      <c r="E106" s="33">
        <f>E52/About!$A$33</f>
        <v>0.12712941774726672</v>
      </c>
      <c r="F106" s="33">
        <f>F52/About!$A$33</f>
        <v>0.12712941774726672</v>
      </c>
      <c r="G106" s="33">
        <f>G52/About!$A$33</f>
        <v>0.12712941774726672</v>
      </c>
      <c r="H106" s="33">
        <f>H52/About!$A$33</f>
        <v>0.12712941774726672</v>
      </c>
      <c r="I106" s="33">
        <f>I52/About!$A$33</f>
        <v>0.12712941774726672</v>
      </c>
      <c r="J106" s="33">
        <f>J52/About!$A$33</f>
        <v>0.12712941774726672</v>
      </c>
      <c r="K106" s="33">
        <f>K52/About!$A$33</f>
        <v>0.12712941774726672</v>
      </c>
      <c r="L106" s="33">
        <f>L52/About!$A$33</f>
        <v>0.12712941774726672</v>
      </c>
      <c r="M106" s="33">
        <f>M52/About!$A$33</f>
        <v>0.12712941774726672</v>
      </c>
      <c r="N106" s="33">
        <f>N52/About!$A$33</f>
        <v>0.12712941774726672</v>
      </c>
      <c r="O106" s="33">
        <f>O52/About!$A$33</f>
        <v>0.12712941774726672</v>
      </c>
      <c r="P106" s="33">
        <f>P52/About!$A$33</f>
        <v>0.12712941774726672</v>
      </c>
      <c r="Q106" s="33">
        <f>Q52/About!$A$33</f>
        <v>0.12712941774726672</v>
      </c>
      <c r="R106" s="33">
        <f>R52/About!$A$33</f>
        <v>0.12712941774726672</v>
      </c>
      <c r="S106" s="33">
        <f>S52/About!$A$33</f>
        <v>0.12712941774726672</v>
      </c>
      <c r="T106" s="33">
        <f>T52/About!$A$33</f>
        <v>0.12712941774726672</v>
      </c>
      <c r="U106" s="33">
        <f>U52/About!$A$33</f>
        <v>0.12712941774726672</v>
      </c>
      <c r="V106" s="33">
        <f>V52/About!$A$33</f>
        <v>0.12712941774726672</v>
      </c>
      <c r="W106" s="33">
        <f>W52/About!$A$33</f>
        <v>0.12712941774726672</v>
      </c>
      <c r="X106" s="33">
        <f>X52/About!$A$33</f>
        <v>0.12712941774726672</v>
      </c>
      <c r="Y106" s="33">
        <f>Y52/About!$A$33</f>
        <v>0.12712941774726672</v>
      </c>
      <c r="Z106" s="33">
        <f>Z52/About!$A$33</f>
        <v>0.12712941774726672</v>
      </c>
      <c r="AA106" s="33">
        <f>AA52/About!$A$33</f>
        <v>0.12712941774726672</v>
      </c>
      <c r="AB106" s="33">
        <f>AB52/About!$A$33</f>
        <v>0.12712941774726672</v>
      </c>
      <c r="AC106" s="33">
        <f>AC52/About!$A$33</f>
        <v>0.12712941774726672</v>
      </c>
      <c r="AD106" s="33">
        <f>AD52/About!$A$33</f>
        <v>0.12712941774726672</v>
      </c>
      <c r="AE106" s="33">
        <f>AE52/About!$A$33</f>
        <v>0.12712941774726672</v>
      </c>
      <c r="AF106" s="33">
        <f>AF52/About!$A$33</f>
        <v>0.12712941774726672</v>
      </c>
    </row>
    <row r="107" spans="1:32">
      <c r="A107" s="17" t="s">
        <v>24</v>
      </c>
      <c r="B107" s="33">
        <f>B53/About!$A$33</f>
        <v>0.12712941774726672</v>
      </c>
      <c r="C107" s="33">
        <f>C53/About!$A$33</f>
        <v>0.12712941774726672</v>
      </c>
      <c r="D107" s="33">
        <f>D53/About!$A$33</f>
        <v>0.12712941774726672</v>
      </c>
      <c r="E107" s="33">
        <f>E53/About!$A$33</f>
        <v>0.12712941774726672</v>
      </c>
      <c r="F107" s="33">
        <f>F53/About!$A$33</f>
        <v>0.12712941774726672</v>
      </c>
      <c r="G107" s="33">
        <f>G53/About!$A$33</f>
        <v>0.12712941774726672</v>
      </c>
      <c r="H107" s="33">
        <f>H53/About!$A$33</f>
        <v>0.12712941774726672</v>
      </c>
      <c r="I107" s="33">
        <f>I53/About!$A$33</f>
        <v>0.12712941774726672</v>
      </c>
      <c r="J107" s="33">
        <f>J53/About!$A$33</f>
        <v>0.12712941774726672</v>
      </c>
      <c r="K107" s="33">
        <f>K53/About!$A$33</f>
        <v>0.12712941774726672</v>
      </c>
      <c r="L107" s="33">
        <f>L53/About!$A$33</f>
        <v>0.12712941774726672</v>
      </c>
      <c r="M107" s="33">
        <f>M53/About!$A$33</f>
        <v>0.12712941774726672</v>
      </c>
      <c r="N107" s="33">
        <f>N53/About!$A$33</f>
        <v>0.12712941774726672</v>
      </c>
      <c r="O107" s="33">
        <f>O53/About!$A$33</f>
        <v>0.12712941774726672</v>
      </c>
      <c r="P107" s="33">
        <f>P53/About!$A$33</f>
        <v>0.12712941774726672</v>
      </c>
      <c r="Q107" s="33">
        <f>Q53/About!$A$33</f>
        <v>0.12712941774726672</v>
      </c>
      <c r="R107" s="33">
        <f>R53/About!$A$33</f>
        <v>0.12712941774726672</v>
      </c>
      <c r="S107" s="33">
        <f>S53/About!$A$33</f>
        <v>0.12712941774726672</v>
      </c>
      <c r="T107" s="33">
        <f>T53/About!$A$33</f>
        <v>0.12712941774726672</v>
      </c>
      <c r="U107" s="33">
        <f>U53/About!$A$33</f>
        <v>0.12712941774726672</v>
      </c>
      <c r="V107" s="33">
        <f>V53/About!$A$33</f>
        <v>0.12712941774726672</v>
      </c>
      <c r="W107" s="33">
        <f>W53/About!$A$33</f>
        <v>0.12712941774726672</v>
      </c>
      <c r="X107" s="33">
        <f>X53/About!$A$33</f>
        <v>0.12712941774726672</v>
      </c>
      <c r="Y107" s="33">
        <f>Y53/About!$A$33</f>
        <v>0.12712941774726672</v>
      </c>
      <c r="Z107" s="33">
        <f>Z53/About!$A$33</f>
        <v>0.12712941774726672</v>
      </c>
      <c r="AA107" s="33">
        <f>AA53/About!$A$33</f>
        <v>0.12712941774726672</v>
      </c>
      <c r="AB107" s="33">
        <f>AB53/About!$A$33</f>
        <v>0.12712941774726672</v>
      </c>
      <c r="AC107" s="33">
        <f>AC53/About!$A$33</f>
        <v>0.12712941774726672</v>
      </c>
      <c r="AD107" s="33">
        <f>AD53/About!$A$33</f>
        <v>0.12712941774726672</v>
      </c>
      <c r="AE107" s="33">
        <f>AE53/About!$A$33</f>
        <v>0.12712941774726672</v>
      </c>
      <c r="AF107" s="33">
        <f>AF53/About!$A$33</f>
        <v>0.12712941774726672</v>
      </c>
    </row>
    <row r="108" spans="1:32">
      <c r="A108" s="17" t="s">
        <v>25</v>
      </c>
      <c r="B108" s="33">
        <f>B54/About!$A$33</f>
        <v>8.4752945164844468E-2</v>
      </c>
      <c r="C108" s="33">
        <f>C54/About!$A$33</f>
        <v>8.4752945164844468E-2</v>
      </c>
      <c r="D108" s="33">
        <f>D54/About!$A$33</f>
        <v>8.4752945164844468E-2</v>
      </c>
      <c r="E108" s="33">
        <f>E54/About!$A$33</f>
        <v>8.4752945164844468E-2</v>
      </c>
      <c r="F108" s="33">
        <f>F54/About!$A$33</f>
        <v>8.4752945164844468E-2</v>
      </c>
      <c r="G108" s="33">
        <f>G54/About!$A$33</f>
        <v>8.4752945164844468E-2</v>
      </c>
      <c r="H108" s="33">
        <f>H54/About!$A$33</f>
        <v>8.4752945164844468E-2</v>
      </c>
      <c r="I108" s="33">
        <f>I54/About!$A$33</f>
        <v>8.4752945164844468E-2</v>
      </c>
      <c r="J108" s="33">
        <f>J54/About!$A$33</f>
        <v>8.4752945164844468E-2</v>
      </c>
      <c r="K108" s="33">
        <f>K54/About!$A$33</f>
        <v>8.4752945164844468E-2</v>
      </c>
      <c r="L108" s="33">
        <f>L54/About!$A$33</f>
        <v>8.4752945164844468E-2</v>
      </c>
      <c r="M108" s="33">
        <f>M54/About!$A$33</f>
        <v>8.4752945164844468E-2</v>
      </c>
      <c r="N108" s="33">
        <f>N54/About!$A$33</f>
        <v>8.4752945164844468E-2</v>
      </c>
      <c r="O108" s="33">
        <f>O54/About!$A$33</f>
        <v>8.4752945164844468E-2</v>
      </c>
      <c r="P108" s="33">
        <f>P54/About!$A$33</f>
        <v>8.4752945164844468E-2</v>
      </c>
      <c r="Q108" s="33">
        <f>Q54/About!$A$33</f>
        <v>8.4752945164844468E-2</v>
      </c>
      <c r="R108" s="33">
        <f>R54/About!$A$33</f>
        <v>8.4752945164844468E-2</v>
      </c>
      <c r="S108" s="33">
        <f>S54/About!$A$33</f>
        <v>8.4752945164844468E-2</v>
      </c>
      <c r="T108" s="33">
        <f>T54/About!$A$33</f>
        <v>8.4752945164844468E-2</v>
      </c>
      <c r="U108" s="33">
        <f>U54/About!$A$33</f>
        <v>8.4752945164844468E-2</v>
      </c>
      <c r="V108" s="33">
        <f>V54/About!$A$33</f>
        <v>8.4752945164844468E-2</v>
      </c>
      <c r="W108" s="33">
        <f>W54/About!$A$33</f>
        <v>8.4752945164844468E-2</v>
      </c>
      <c r="X108" s="33">
        <f>X54/About!$A$33</f>
        <v>8.4752945164844468E-2</v>
      </c>
      <c r="Y108" s="33">
        <f>Y54/About!$A$33</f>
        <v>8.4752945164844468E-2</v>
      </c>
      <c r="Z108" s="33">
        <f>Z54/About!$A$33</f>
        <v>8.4752945164844468E-2</v>
      </c>
      <c r="AA108" s="33">
        <f>AA54/About!$A$33</f>
        <v>8.4752945164844468E-2</v>
      </c>
      <c r="AB108" s="33">
        <f>AB54/About!$A$33</f>
        <v>8.4752945164844468E-2</v>
      </c>
      <c r="AC108" s="33">
        <f>AC54/About!$A$33</f>
        <v>8.4752945164844468E-2</v>
      </c>
      <c r="AD108" s="33">
        <f>AD54/About!$A$33</f>
        <v>8.4752945164844468E-2</v>
      </c>
      <c r="AE108" s="33">
        <f>AE54/About!$A$33</f>
        <v>8.4752945164844468E-2</v>
      </c>
      <c r="AF108" s="33">
        <f>AF54/About!$A$33</f>
        <v>8.4752945164844468E-2</v>
      </c>
    </row>
  </sheetData>
  <phoneticPr fontId="3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6CCF-0A70-4EBA-9F98-EB67A1D8AFE2}">
  <sheetPr>
    <tabColor rgb="FF92D050"/>
  </sheetPr>
  <dimension ref="A1"/>
  <sheetViews>
    <sheetView workbookViewId="0">
      <selection activeCell="J33" sqref="J33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7B6B-9232-47E2-8111-63EF2E7505AC}">
  <sheetPr>
    <tabColor theme="6"/>
  </sheetPr>
  <dimension ref="A1:AG20"/>
  <sheetViews>
    <sheetView workbookViewId="0">
      <selection activeCell="H35" sqref="H35"/>
    </sheetView>
  </sheetViews>
  <sheetFormatPr defaultRowHeight="15"/>
  <cols>
    <col min="1" max="1" width="38.5703125" style="13" customWidth="1"/>
    <col min="2" max="4" width="9.140625" style="13" customWidth="1"/>
    <col min="5" max="6" width="9.140625" style="13"/>
    <col min="7" max="7" width="9.140625" style="13" customWidth="1"/>
    <col min="8" max="8" width="9.140625" style="13"/>
    <col min="9" max="9" width="9.140625" style="13" customWidth="1"/>
    <col min="10" max="16384" width="9.140625" style="13"/>
  </cols>
  <sheetData>
    <row r="1" spans="1:33">
      <c r="A1" s="5" t="s">
        <v>52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4">
        <v>17670.920395907164</v>
      </c>
      <c r="C2" s="4">
        <v>17670.920395907164</v>
      </c>
      <c r="D2" s="4">
        <v>17670.920395907164</v>
      </c>
      <c r="E2" s="4">
        <v>17670.920395907164</v>
      </c>
      <c r="F2" s="4">
        <v>17670.920395907164</v>
      </c>
      <c r="G2" s="4">
        <v>17670.920395907164</v>
      </c>
      <c r="H2" s="4">
        <v>17670.920395907164</v>
      </c>
      <c r="I2" s="4">
        <v>17670.920395907164</v>
      </c>
      <c r="J2" s="4">
        <v>17670.920395907164</v>
      </c>
      <c r="K2" s="4">
        <v>17670.920395907164</v>
      </c>
      <c r="L2" s="4">
        <v>17670.920395907164</v>
      </c>
      <c r="M2" s="4">
        <v>17670.920395907164</v>
      </c>
      <c r="N2" s="4">
        <v>17670.920395907164</v>
      </c>
      <c r="O2" s="4">
        <v>17670.920395907164</v>
      </c>
      <c r="P2" s="4">
        <v>17670.920395907164</v>
      </c>
      <c r="Q2" s="4">
        <v>17670.920395907164</v>
      </c>
      <c r="R2" s="4">
        <v>17670.920395907164</v>
      </c>
      <c r="S2" s="4">
        <v>17670.920395907164</v>
      </c>
      <c r="T2" s="4">
        <v>17670.920395907164</v>
      </c>
      <c r="U2" s="4">
        <v>17670.920395907164</v>
      </c>
      <c r="V2" s="4">
        <v>17670.920395907164</v>
      </c>
      <c r="W2" s="4">
        <v>17670.920395907164</v>
      </c>
      <c r="X2" s="4">
        <v>17670.920395907164</v>
      </c>
      <c r="Y2" s="4">
        <v>17670.920395907164</v>
      </c>
      <c r="Z2" s="4">
        <v>17670.920395907164</v>
      </c>
      <c r="AA2" s="4">
        <v>17670.920395907164</v>
      </c>
      <c r="AB2" s="4">
        <v>17670.920395907164</v>
      </c>
      <c r="AC2" s="4">
        <v>17670.920395907164</v>
      </c>
      <c r="AD2" s="4">
        <v>17670.920395907164</v>
      </c>
      <c r="AE2" s="4">
        <v>17670.920395907164</v>
      </c>
      <c r="AF2" s="4">
        <v>17670.920395907164</v>
      </c>
      <c r="AG2" s="4">
        <v>17670.920395907164</v>
      </c>
    </row>
    <row r="3" spans="1:33">
      <c r="A3" s="13" t="s">
        <v>14</v>
      </c>
      <c r="B3" s="4">
        <v>14089.503590454193</v>
      </c>
      <c r="C3" s="4">
        <v>14089.503590454193</v>
      </c>
      <c r="D3" s="4">
        <v>14089.503590454193</v>
      </c>
      <c r="E3" s="4">
        <v>14089.503590454193</v>
      </c>
      <c r="F3" s="4">
        <v>14089.503590454193</v>
      </c>
      <c r="G3" s="4">
        <v>14089.503590454193</v>
      </c>
      <c r="H3" s="4">
        <v>14089.503590454193</v>
      </c>
      <c r="I3" s="4">
        <v>14089.503590454193</v>
      </c>
      <c r="J3" s="4">
        <v>14089.503590454193</v>
      </c>
      <c r="K3" s="4">
        <v>14089.503590454193</v>
      </c>
      <c r="L3" s="4">
        <v>14089.503590454193</v>
      </c>
      <c r="M3" s="4">
        <v>14089.503590454193</v>
      </c>
      <c r="N3" s="4">
        <v>14089.503590454193</v>
      </c>
      <c r="O3" s="4">
        <v>14089.503590454193</v>
      </c>
      <c r="P3" s="4">
        <v>14089.503590454193</v>
      </c>
      <c r="Q3" s="4">
        <v>14089.503590454193</v>
      </c>
      <c r="R3" s="4">
        <v>14089.503590454193</v>
      </c>
      <c r="S3" s="4">
        <v>14089.503590454193</v>
      </c>
      <c r="T3" s="4">
        <v>14089.503590454193</v>
      </c>
      <c r="U3" s="4">
        <v>14089.503590454193</v>
      </c>
      <c r="V3" s="4">
        <v>14089.503590454193</v>
      </c>
      <c r="W3" s="4">
        <v>14089.503590454193</v>
      </c>
      <c r="X3" s="4">
        <v>14089.503590454193</v>
      </c>
      <c r="Y3" s="4">
        <v>14089.503590454193</v>
      </c>
      <c r="Z3" s="4">
        <v>14089.503590454193</v>
      </c>
      <c r="AA3" s="4">
        <v>14089.503590454193</v>
      </c>
      <c r="AB3" s="4">
        <v>14089.503590454193</v>
      </c>
      <c r="AC3" s="4">
        <v>14089.503590454193</v>
      </c>
      <c r="AD3" s="4">
        <v>14089.503590454193</v>
      </c>
      <c r="AE3" s="4">
        <v>14089.503590454193</v>
      </c>
      <c r="AF3" s="4">
        <v>14089.503590454193</v>
      </c>
      <c r="AG3" s="4">
        <v>14089.503590454193</v>
      </c>
    </row>
    <row r="4" spans="1:33">
      <c r="A4" s="13" t="s">
        <v>7</v>
      </c>
      <c r="B4" s="4">
        <v>155878.84503089325</v>
      </c>
      <c r="C4" s="4">
        <v>155878.84503089325</v>
      </c>
      <c r="D4" s="4">
        <v>155878.84503089325</v>
      </c>
      <c r="E4" s="4">
        <v>155878.84503089325</v>
      </c>
      <c r="F4" s="4">
        <v>155878.84503089325</v>
      </c>
      <c r="G4" s="4">
        <v>155878.84503089325</v>
      </c>
      <c r="H4" s="4">
        <v>155878.84503089325</v>
      </c>
      <c r="I4" s="4">
        <v>155878.84503089325</v>
      </c>
      <c r="J4" s="4">
        <v>155878.84503089325</v>
      </c>
      <c r="K4" s="4">
        <v>155878.84503089325</v>
      </c>
      <c r="L4" s="4">
        <v>155878.84503089325</v>
      </c>
      <c r="M4" s="4">
        <v>155878.84503089325</v>
      </c>
      <c r="N4" s="4">
        <v>155878.84503089325</v>
      </c>
      <c r="O4" s="4">
        <v>155878.84503089325</v>
      </c>
      <c r="P4" s="4">
        <v>155878.84503089325</v>
      </c>
      <c r="Q4" s="4">
        <v>155878.84503089325</v>
      </c>
      <c r="R4" s="4">
        <v>155878.84503089325</v>
      </c>
      <c r="S4" s="4">
        <v>155878.84503089325</v>
      </c>
      <c r="T4" s="4">
        <v>155878.84503089325</v>
      </c>
      <c r="U4" s="4">
        <v>155878.84503089325</v>
      </c>
      <c r="V4" s="4">
        <v>155878.84503089325</v>
      </c>
      <c r="W4" s="4">
        <v>155878.84503089325</v>
      </c>
      <c r="X4" s="4">
        <v>155878.84503089325</v>
      </c>
      <c r="Y4" s="4">
        <v>155878.84503089325</v>
      </c>
      <c r="Z4" s="4">
        <v>155878.84503089325</v>
      </c>
      <c r="AA4" s="4">
        <v>155878.84503089325</v>
      </c>
      <c r="AB4" s="4">
        <v>155878.84503089325</v>
      </c>
      <c r="AC4" s="4">
        <v>155878.84503089325</v>
      </c>
      <c r="AD4" s="4">
        <v>155878.84503089325</v>
      </c>
      <c r="AE4" s="4">
        <v>155878.84503089325</v>
      </c>
      <c r="AF4" s="4">
        <v>155878.84503089325</v>
      </c>
      <c r="AG4" s="4">
        <v>155878.84503089325</v>
      </c>
    </row>
    <row r="5" spans="1:33">
      <c r="A5" s="13" t="s">
        <v>8</v>
      </c>
      <c r="B5" s="4">
        <v>15512.057536584392</v>
      </c>
      <c r="C5" s="4">
        <v>15512.057536584392</v>
      </c>
      <c r="D5" s="4">
        <v>15512.057536584392</v>
      </c>
      <c r="E5" s="4">
        <v>15512.057536584392</v>
      </c>
      <c r="F5" s="4">
        <v>15512.057536584392</v>
      </c>
      <c r="G5" s="4">
        <v>15512.057536584392</v>
      </c>
      <c r="H5" s="4">
        <v>15512.057536584392</v>
      </c>
      <c r="I5" s="4">
        <v>15512.057536584392</v>
      </c>
      <c r="J5" s="4">
        <v>15512.057536584392</v>
      </c>
      <c r="K5" s="4">
        <v>15512.057536584392</v>
      </c>
      <c r="L5" s="4">
        <v>15512.057536584392</v>
      </c>
      <c r="M5" s="4">
        <v>15512.057536584392</v>
      </c>
      <c r="N5" s="4">
        <v>15512.057536584392</v>
      </c>
      <c r="O5" s="4">
        <v>15512.057536584392</v>
      </c>
      <c r="P5" s="4">
        <v>15512.057536584392</v>
      </c>
      <c r="Q5" s="4">
        <v>15512.057536584392</v>
      </c>
      <c r="R5" s="4">
        <v>15512.057536584392</v>
      </c>
      <c r="S5" s="4">
        <v>15512.057536584392</v>
      </c>
      <c r="T5" s="4">
        <v>15512.057536584392</v>
      </c>
      <c r="U5" s="4">
        <v>15512.057536584392</v>
      </c>
      <c r="V5" s="4">
        <v>15512.057536584392</v>
      </c>
      <c r="W5" s="4">
        <v>15512.057536584392</v>
      </c>
      <c r="X5" s="4">
        <v>15512.057536584392</v>
      </c>
      <c r="Y5" s="4">
        <v>15512.057536584392</v>
      </c>
      <c r="Z5" s="4">
        <v>15512.057536584392</v>
      </c>
      <c r="AA5" s="4">
        <v>15512.057536584392</v>
      </c>
      <c r="AB5" s="4">
        <v>15512.057536584392</v>
      </c>
      <c r="AC5" s="4">
        <v>15512.057536584392</v>
      </c>
      <c r="AD5" s="4">
        <v>15512.057536584392</v>
      </c>
      <c r="AE5" s="4">
        <v>15512.057536584392</v>
      </c>
      <c r="AF5" s="4">
        <v>15512.057536584392</v>
      </c>
      <c r="AG5" s="4">
        <v>15512.057536584392</v>
      </c>
    </row>
    <row r="6" spans="1:33">
      <c r="A6" s="13" t="s">
        <v>21</v>
      </c>
      <c r="B6" s="4">
        <v>35090.819271953937</v>
      </c>
      <c r="C6" s="4">
        <v>35090.819271953937</v>
      </c>
      <c r="D6" s="4">
        <v>35090.819271953937</v>
      </c>
      <c r="E6" s="4">
        <v>35090.819271953937</v>
      </c>
      <c r="F6" s="4">
        <v>35090.819271953937</v>
      </c>
      <c r="G6" s="4">
        <v>35090.819271953937</v>
      </c>
      <c r="H6" s="4">
        <v>35090.819271953937</v>
      </c>
      <c r="I6" s="4">
        <v>35090.819271953937</v>
      </c>
      <c r="J6" s="4">
        <v>35090.819271953937</v>
      </c>
      <c r="K6" s="4">
        <v>35090.819271953937</v>
      </c>
      <c r="L6" s="4">
        <v>35090.819271953937</v>
      </c>
      <c r="M6" s="4">
        <v>35090.819271953937</v>
      </c>
      <c r="N6" s="4">
        <v>35090.819271953937</v>
      </c>
      <c r="O6" s="4">
        <v>35090.819271953937</v>
      </c>
      <c r="P6" s="4">
        <v>35090.819271953937</v>
      </c>
      <c r="Q6" s="4">
        <v>35090.819271953937</v>
      </c>
      <c r="R6" s="4">
        <v>35090.819271953937</v>
      </c>
      <c r="S6" s="4">
        <v>35090.819271953937</v>
      </c>
      <c r="T6" s="4">
        <v>35090.819271953937</v>
      </c>
      <c r="U6" s="4">
        <v>35090.819271953937</v>
      </c>
      <c r="V6" s="4">
        <v>35090.819271953937</v>
      </c>
      <c r="W6" s="4">
        <v>35090.819271953937</v>
      </c>
      <c r="X6" s="4">
        <v>35090.819271953937</v>
      </c>
      <c r="Y6" s="4">
        <v>35090.819271953937</v>
      </c>
      <c r="Z6" s="4">
        <v>35090.819271953937</v>
      </c>
      <c r="AA6" s="4">
        <v>35090.819271953937</v>
      </c>
      <c r="AB6" s="4">
        <v>35090.819271953937</v>
      </c>
      <c r="AC6" s="4">
        <v>35090.819271953937</v>
      </c>
      <c r="AD6" s="4">
        <v>35090.819271953937</v>
      </c>
      <c r="AE6" s="4">
        <v>35090.819271953937</v>
      </c>
      <c r="AF6" s="4">
        <v>35090.819271953937</v>
      </c>
      <c r="AG6" s="4">
        <v>35090.819271953937</v>
      </c>
    </row>
    <row r="7" spans="1:33">
      <c r="A7" s="13" t="s">
        <v>9</v>
      </c>
      <c r="B7" s="4">
        <v>30919.903924032802</v>
      </c>
      <c r="C7" s="4">
        <v>30919.903924032802</v>
      </c>
      <c r="D7" s="4">
        <v>30919.903924032802</v>
      </c>
      <c r="E7" s="4">
        <v>30919.903924032802</v>
      </c>
      <c r="F7" s="4">
        <v>30919.903924032802</v>
      </c>
      <c r="G7" s="4">
        <v>30919.903924032802</v>
      </c>
      <c r="H7" s="4">
        <v>30919.903924032802</v>
      </c>
      <c r="I7" s="4">
        <v>30919.903924032802</v>
      </c>
      <c r="J7" s="4">
        <v>30919.903924032802</v>
      </c>
      <c r="K7" s="4">
        <v>30919.903924032802</v>
      </c>
      <c r="L7" s="4">
        <v>30919.903924032802</v>
      </c>
      <c r="M7" s="4">
        <v>30919.903924032802</v>
      </c>
      <c r="N7" s="4">
        <v>30919.903924032802</v>
      </c>
      <c r="O7" s="4">
        <v>30919.903924032802</v>
      </c>
      <c r="P7" s="4">
        <v>30919.903924032802</v>
      </c>
      <c r="Q7" s="4">
        <v>30919.903924032802</v>
      </c>
      <c r="R7" s="4">
        <v>30919.903924032802</v>
      </c>
      <c r="S7" s="4">
        <v>30919.903924032802</v>
      </c>
      <c r="T7" s="4">
        <v>30919.903924032802</v>
      </c>
      <c r="U7" s="4">
        <v>30919.903924032802</v>
      </c>
      <c r="V7" s="4">
        <v>30919.903924032802</v>
      </c>
      <c r="W7" s="4">
        <v>30919.903924032802</v>
      </c>
      <c r="X7" s="4">
        <v>30919.903924032802</v>
      </c>
      <c r="Y7" s="4">
        <v>30919.903924032802</v>
      </c>
      <c r="Z7" s="4">
        <v>30919.903924032802</v>
      </c>
      <c r="AA7" s="4">
        <v>30919.903924032802</v>
      </c>
      <c r="AB7" s="4">
        <v>30919.903924032802</v>
      </c>
      <c r="AC7" s="4">
        <v>30919.903924032802</v>
      </c>
      <c r="AD7" s="4">
        <v>30919.903924032802</v>
      </c>
      <c r="AE7" s="4">
        <v>30919.903924032802</v>
      </c>
      <c r="AF7" s="4">
        <v>30919.903924032802</v>
      </c>
      <c r="AG7" s="4">
        <v>30919.903924032802</v>
      </c>
    </row>
    <row r="8" spans="1:33">
      <c r="A8" s="13" t="s">
        <v>10</v>
      </c>
      <c r="B8" s="4">
        <v>77011.173441128762</v>
      </c>
      <c r="C8" s="4">
        <v>77011.173441128762</v>
      </c>
      <c r="D8" s="4">
        <v>77011.173441128762</v>
      </c>
      <c r="E8" s="4">
        <v>77011.173441128762</v>
      </c>
      <c r="F8" s="4">
        <v>77011.173441128762</v>
      </c>
      <c r="G8" s="4">
        <v>77011.173441128762</v>
      </c>
      <c r="H8" s="4">
        <v>77011.173441128762</v>
      </c>
      <c r="I8" s="4">
        <v>77011.173441128762</v>
      </c>
      <c r="J8" s="4">
        <v>77011.173441128762</v>
      </c>
      <c r="K8" s="4">
        <v>77011.173441128762</v>
      </c>
      <c r="L8" s="4">
        <v>77011.173441128762</v>
      </c>
      <c r="M8" s="4">
        <v>77011.173441128762</v>
      </c>
      <c r="N8" s="4">
        <v>77011.173441128762</v>
      </c>
      <c r="O8" s="4">
        <v>77011.173441128762</v>
      </c>
      <c r="P8" s="4">
        <v>77011.173441128762</v>
      </c>
      <c r="Q8" s="4">
        <v>77011.173441128762</v>
      </c>
      <c r="R8" s="4">
        <v>77011.173441128762</v>
      </c>
      <c r="S8" s="4">
        <v>77011.173441128762</v>
      </c>
      <c r="T8" s="4">
        <v>77011.173441128762</v>
      </c>
      <c r="U8" s="4">
        <v>77011.173441128762</v>
      </c>
      <c r="V8" s="4">
        <v>77011.173441128762</v>
      </c>
      <c r="W8" s="4">
        <v>77011.173441128762</v>
      </c>
      <c r="X8" s="4">
        <v>77011.173441128762</v>
      </c>
      <c r="Y8" s="4">
        <v>77011.173441128762</v>
      </c>
      <c r="Z8" s="4">
        <v>77011.173441128762</v>
      </c>
      <c r="AA8" s="4">
        <v>77011.173441128762</v>
      </c>
      <c r="AB8" s="4">
        <v>77011.173441128762</v>
      </c>
      <c r="AC8" s="4">
        <v>77011.173441128762</v>
      </c>
      <c r="AD8" s="4">
        <v>77011.173441128762</v>
      </c>
      <c r="AE8" s="4">
        <v>77011.173441128762</v>
      </c>
      <c r="AF8" s="4">
        <v>77011.173441128762</v>
      </c>
      <c r="AG8" s="4">
        <v>77011.173441128762</v>
      </c>
    </row>
    <row r="9" spans="1:33">
      <c r="A9" s="13" t="s">
        <v>11</v>
      </c>
      <c r="B9" s="4">
        <v>138104.26506853424</v>
      </c>
      <c r="C9" s="4">
        <v>138104.26506853424</v>
      </c>
      <c r="D9" s="4">
        <v>138104.26506853424</v>
      </c>
      <c r="E9" s="4">
        <v>138104.26506853424</v>
      </c>
      <c r="F9" s="4">
        <v>138104.26506853424</v>
      </c>
      <c r="G9" s="4">
        <v>138104.26506853424</v>
      </c>
      <c r="H9" s="4">
        <v>138104.26506853424</v>
      </c>
      <c r="I9" s="4">
        <v>138104.26506853424</v>
      </c>
      <c r="J9" s="4">
        <v>138104.26506853424</v>
      </c>
      <c r="K9" s="4">
        <v>138104.26506853424</v>
      </c>
      <c r="L9" s="4">
        <v>138104.26506853424</v>
      </c>
      <c r="M9" s="4">
        <v>138104.26506853424</v>
      </c>
      <c r="N9" s="4">
        <v>138104.26506853424</v>
      </c>
      <c r="O9" s="4">
        <v>138104.26506853424</v>
      </c>
      <c r="P9" s="4">
        <v>138104.26506853424</v>
      </c>
      <c r="Q9" s="4">
        <v>138104.26506853424</v>
      </c>
      <c r="R9" s="4">
        <v>138104.26506853424</v>
      </c>
      <c r="S9" s="4">
        <v>138104.26506853424</v>
      </c>
      <c r="T9" s="4">
        <v>138104.26506853424</v>
      </c>
      <c r="U9" s="4">
        <v>138104.26506853424</v>
      </c>
      <c r="V9" s="4">
        <v>138104.26506853424</v>
      </c>
      <c r="W9" s="4">
        <v>138104.26506853424</v>
      </c>
      <c r="X9" s="4">
        <v>138104.26506853424</v>
      </c>
      <c r="Y9" s="4">
        <v>138104.26506853424</v>
      </c>
      <c r="Z9" s="4">
        <v>138104.26506853424</v>
      </c>
      <c r="AA9" s="4">
        <v>138104.26506853424</v>
      </c>
      <c r="AB9" s="4">
        <v>138104.26506853424</v>
      </c>
      <c r="AC9" s="4">
        <v>138104.26506853424</v>
      </c>
      <c r="AD9" s="4">
        <v>138104.26506853424</v>
      </c>
      <c r="AE9" s="4">
        <v>138104.26506853424</v>
      </c>
      <c r="AF9" s="4">
        <v>138104.26506853424</v>
      </c>
      <c r="AG9" s="4">
        <v>138104.26506853424</v>
      </c>
    </row>
    <row r="10" spans="1:33">
      <c r="A10" s="13" t="s">
        <v>15</v>
      </c>
      <c r="B10" s="4">
        <v>110371.54672129119</v>
      </c>
      <c r="C10" s="4">
        <v>110371.54672129119</v>
      </c>
      <c r="D10" s="4">
        <v>110371.54672129119</v>
      </c>
      <c r="E10" s="4">
        <v>110371.54672129119</v>
      </c>
      <c r="F10" s="4">
        <v>110371.54672129119</v>
      </c>
      <c r="G10" s="4">
        <v>110371.54672129119</v>
      </c>
      <c r="H10" s="4">
        <v>110371.54672129119</v>
      </c>
      <c r="I10" s="4">
        <v>110371.54672129119</v>
      </c>
      <c r="J10" s="4">
        <v>110371.54672129119</v>
      </c>
      <c r="K10" s="4">
        <v>110371.54672129119</v>
      </c>
      <c r="L10" s="4">
        <v>110371.54672129119</v>
      </c>
      <c r="M10" s="4">
        <v>110371.54672129119</v>
      </c>
      <c r="N10" s="4">
        <v>110371.54672129119</v>
      </c>
      <c r="O10" s="4">
        <v>110371.54672129119</v>
      </c>
      <c r="P10" s="4">
        <v>110371.54672129119</v>
      </c>
      <c r="Q10" s="4">
        <v>110371.54672129119</v>
      </c>
      <c r="R10" s="4">
        <v>110371.54672129119</v>
      </c>
      <c r="S10" s="4">
        <v>110371.54672129119</v>
      </c>
      <c r="T10" s="4">
        <v>110371.54672129119</v>
      </c>
      <c r="U10" s="4">
        <v>110371.54672129119</v>
      </c>
      <c r="V10" s="4">
        <v>110371.54672129119</v>
      </c>
      <c r="W10" s="4">
        <v>110371.54672129119</v>
      </c>
      <c r="X10" s="4">
        <v>110371.54672129119</v>
      </c>
      <c r="Y10" s="4">
        <v>110371.54672129119</v>
      </c>
      <c r="Z10" s="4">
        <v>110371.54672129119</v>
      </c>
      <c r="AA10" s="4">
        <v>110371.54672129119</v>
      </c>
      <c r="AB10" s="4">
        <v>110371.54672129119</v>
      </c>
      <c r="AC10" s="4">
        <v>110371.54672129119</v>
      </c>
      <c r="AD10" s="4">
        <v>110371.54672129119</v>
      </c>
      <c r="AE10" s="4">
        <v>110371.54672129119</v>
      </c>
      <c r="AF10" s="4">
        <v>110371.54672129119</v>
      </c>
      <c r="AG10" s="4">
        <v>110371.54672129119</v>
      </c>
    </row>
    <row r="11" spans="1:33">
      <c r="A11" s="13" t="s">
        <v>16</v>
      </c>
      <c r="B11" s="4">
        <v>14089.503590454193</v>
      </c>
      <c r="C11" s="4">
        <v>14089.503590454193</v>
      </c>
      <c r="D11" s="4">
        <v>14089.503590454193</v>
      </c>
      <c r="E11" s="4">
        <v>14089.503590454193</v>
      </c>
      <c r="F11" s="4">
        <v>14089.503590454193</v>
      </c>
      <c r="G11" s="4">
        <v>14089.503590454193</v>
      </c>
      <c r="H11" s="4">
        <v>14089.503590454193</v>
      </c>
      <c r="I11" s="4">
        <v>14089.503590454193</v>
      </c>
      <c r="J11" s="4">
        <v>14089.503590454193</v>
      </c>
      <c r="K11" s="4">
        <v>14089.503590454193</v>
      </c>
      <c r="L11" s="4">
        <v>14089.503590454193</v>
      </c>
      <c r="M11" s="4">
        <v>14089.503590454193</v>
      </c>
      <c r="N11" s="4">
        <v>14089.503590454193</v>
      </c>
      <c r="O11" s="4">
        <v>14089.503590454193</v>
      </c>
      <c r="P11" s="4">
        <v>14089.503590454193</v>
      </c>
      <c r="Q11" s="4">
        <v>14089.503590454193</v>
      </c>
      <c r="R11" s="4">
        <v>14089.503590454193</v>
      </c>
      <c r="S11" s="4">
        <v>14089.503590454193</v>
      </c>
      <c r="T11" s="4">
        <v>14089.503590454193</v>
      </c>
      <c r="U11" s="4">
        <v>14089.503590454193</v>
      </c>
      <c r="V11" s="4">
        <v>14089.503590454193</v>
      </c>
      <c r="W11" s="4">
        <v>14089.503590454193</v>
      </c>
      <c r="X11" s="4">
        <v>14089.503590454193</v>
      </c>
      <c r="Y11" s="4">
        <v>14089.503590454193</v>
      </c>
      <c r="Z11" s="4">
        <v>14089.503590454193</v>
      </c>
      <c r="AA11" s="4">
        <v>14089.503590454193</v>
      </c>
      <c r="AB11" s="4">
        <v>14089.503590454193</v>
      </c>
      <c r="AC11" s="4">
        <v>14089.503590454193</v>
      </c>
      <c r="AD11" s="4">
        <v>14089.503590454193</v>
      </c>
      <c r="AE11" s="4">
        <v>14089.503590454193</v>
      </c>
      <c r="AF11" s="4">
        <v>14089.503590454193</v>
      </c>
      <c r="AG11" s="4">
        <v>14089.503590454193</v>
      </c>
    </row>
    <row r="12" spans="1:33">
      <c r="A12" s="13" t="s">
        <v>17</v>
      </c>
      <c r="B12" s="4">
        <v>5074.8382270430357</v>
      </c>
      <c r="C12" s="4">
        <v>5074.8382270430357</v>
      </c>
      <c r="D12" s="4">
        <v>5074.8382270430357</v>
      </c>
      <c r="E12" s="4">
        <v>5074.8382270430357</v>
      </c>
      <c r="F12" s="4">
        <v>5074.8382270430357</v>
      </c>
      <c r="G12" s="4">
        <v>5074.8382270430357</v>
      </c>
      <c r="H12" s="4">
        <v>5074.8382270430357</v>
      </c>
      <c r="I12" s="4">
        <v>5074.8382270430357</v>
      </c>
      <c r="J12" s="4">
        <v>5074.8382270430357</v>
      </c>
      <c r="K12" s="4">
        <v>5074.8382270430357</v>
      </c>
      <c r="L12" s="4">
        <v>5074.8382270430357</v>
      </c>
      <c r="M12" s="4">
        <v>5074.8382270430357</v>
      </c>
      <c r="N12" s="4">
        <v>5074.8382270430357</v>
      </c>
      <c r="O12" s="4">
        <v>5074.8382270430357</v>
      </c>
      <c r="P12" s="4">
        <v>5074.8382270430357</v>
      </c>
      <c r="Q12" s="4">
        <v>5074.8382270430357</v>
      </c>
      <c r="R12" s="4">
        <v>5074.8382270430357</v>
      </c>
      <c r="S12" s="4">
        <v>5074.8382270430357</v>
      </c>
      <c r="T12" s="4">
        <v>5074.8382270430357</v>
      </c>
      <c r="U12" s="4">
        <v>5074.8382270430357</v>
      </c>
      <c r="V12" s="4">
        <v>5074.8382270430357</v>
      </c>
      <c r="W12" s="4">
        <v>5074.8382270430357</v>
      </c>
      <c r="X12" s="4">
        <v>5074.8382270430357</v>
      </c>
      <c r="Y12" s="4">
        <v>5074.8382270430357</v>
      </c>
      <c r="Z12" s="4">
        <v>5074.8382270430357</v>
      </c>
      <c r="AA12" s="4">
        <v>5074.8382270430357</v>
      </c>
      <c r="AB12" s="4">
        <v>5074.8382270430357</v>
      </c>
      <c r="AC12" s="4">
        <v>5074.8382270430357</v>
      </c>
      <c r="AD12" s="4">
        <v>5074.8382270430357</v>
      </c>
      <c r="AE12" s="4">
        <v>5074.8382270430357</v>
      </c>
      <c r="AF12" s="4">
        <v>5074.8382270430357</v>
      </c>
      <c r="AG12" s="4">
        <v>5074.8382270430357</v>
      </c>
    </row>
    <row r="13" spans="1:33">
      <c r="A13" s="13" t="s">
        <v>22</v>
      </c>
      <c r="B13" s="4">
        <v>17670.920395907164</v>
      </c>
      <c r="C13" s="4">
        <v>17670.920395907164</v>
      </c>
      <c r="D13" s="4">
        <v>17670.920395907164</v>
      </c>
      <c r="E13" s="4">
        <v>17670.920395907164</v>
      </c>
      <c r="F13" s="4">
        <v>17670.920395907164</v>
      </c>
      <c r="G13" s="4">
        <v>17670.920395907164</v>
      </c>
      <c r="H13" s="4">
        <v>17670.920395907164</v>
      </c>
      <c r="I13" s="4">
        <v>17670.920395907164</v>
      </c>
      <c r="J13" s="4">
        <v>17670.920395907164</v>
      </c>
      <c r="K13" s="4">
        <v>17670.920395907164</v>
      </c>
      <c r="L13" s="4">
        <v>17670.920395907164</v>
      </c>
      <c r="M13" s="4">
        <v>17670.920395907164</v>
      </c>
      <c r="N13" s="4">
        <v>17670.920395907164</v>
      </c>
      <c r="O13" s="4">
        <v>17670.920395907164</v>
      </c>
      <c r="P13" s="4">
        <v>17670.920395907164</v>
      </c>
      <c r="Q13" s="4">
        <v>17670.920395907164</v>
      </c>
      <c r="R13" s="4">
        <v>17670.920395907164</v>
      </c>
      <c r="S13" s="4">
        <v>17670.920395907164</v>
      </c>
      <c r="T13" s="4">
        <v>17670.920395907164</v>
      </c>
      <c r="U13" s="4">
        <v>17670.920395907164</v>
      </c>
      <c r="V13" s="4">
        <v>17670.920395907164</v>
      </c>
      <c r="W13" s="4">
        <v>17670.920395907164</v>
      </c>
      <c r="X13" s="4">
        <v>17670.920395907164</v>
      </c>
      <c r="Y13" s="4">
        <v>17670.920395907164</v>
      </c>
      <c r="Z13" s="4">
        <v>17670.920395907164</v>
      </c>
      <c r="AA13" s="4">
        <v>17670.920395907164</v>
      </c>
      <c r="AB13" s="4">
        <v>17670.920395907164</v>
      </c>
      <c r="AC13" s="4">
        <v>17670.920395907164</v>
      </c>
      <c r="AD13" s="4">
        <v>17670.920395907164</v>
      </c>
      <c r="AE13" s="4">
        <v>17670.920395907164</v>
      </c>
      <c r="AF13" s="4">
        <v>17670.920395907164</v>
      </c>
      <c r="AG13" s="4">
        <v>17670.920395907164</v>
      </c>
    </row>
    <row r="14" spans="1:33">
      <c r="A14" s="13" t="s">
        <v>20</v>
      </c>
      <c r="B14" s="4">
        <v>85436.858820422553</v>
      </c>
      <c r="C14" s="4">
        <v>85436.858820422553</v>
      </c>
      <c r="D14" s="4">
        <v>85436.858820422553</v>
      </c>
      <c r="E14" s="4">
        <v>85436.858820422553</v>
      </c>
      <c r="F14" s="4">
        <v>85436.858820422553</v>
      </c>
      <c r="G14" s="4">
        <v>85436.858820422553</v>
      </c>
      <c r="H14" s="4">
        <v>85436.858820422553</v>
      </c>
      <c r="I14" s="4">
        <v>85436.858820422553</v>
      </c>
      <c r="J14" s="4">
        <v>85436.858820422553</v>
      </c>
      <c r="K14" s="4">
        <v>85436.858820422553</v>
      </c>
      <c r="L14" s="4">
        <v>85436.858820422553</v>
      </c>
      <c r="M14" s="4">
        <v>85436.858820422553</v>
      </c>
      <c r="N14" s="4">
        <v>85436.858820422553</v>
      </c>
      <c r="O14" s="4">
        <v>85436.858820422553</v>
      </c>
      <c r="P14" s="4">
        <v>85436.858820422553</v>
      </c>
      <c r="Q14" s="4">
        <v>85436.858820422553</v>
      </c>
      <c r="R14" s="4">
        <v>85436.858820422553</v>
      </c>
      <c r="S14" s="4">
        <v>85436.858820422553</v>
      </c>
      <c r="T14" s="4">
        <v>85436.858820422553</v>
      </c>
      <c r="U14" s="4">
        <v>85436.858820422553</v>
      </c>
      <c r="V14" s="4">
        <v>85436.858820422553</v>
      </c>
      <c r="W14" s="4">
        <v>85436.858820422553</v>
      </c>
      <c r="X14" s="4">
        <v>85436.858820422553</v>
      </c>
      <c r="Y14" s="4">
        <v>85436.858820422553</v>
      </c>
      <c r="Z14" s="4">
        <v>85436.858820422553</v>
      </c>
      <c r="AA14" s="4">
        <v>85436.858820422553</v>
      </c>
      <c r="AB14" s="4">
        <v>85436.858820422553</v>
      </c>
      <c r="AC14" s="4">
        <v>85436.858820422553</v>
      </c>
      <c r="AD14" s="4">
        <v>85436.858820422553</v>
      </c>
      <c r="AE14" s="4">
        <v>85436.858820422553</v>
      </c>
      <c r="AF14" s="4">
        <v>85436.858820422553</v>
      </c>
      <c r="AG14" s="4">
        <v>85436.858820422553</v>
      </c>
    </row>
    <row r="15" spans="1:33">
      <c r="A15" s="13" t="s">
        <v>23</v>
      </c>
      <c r="B15" s="4">
        <v>14089.503590454193</v>
      </c>
      <c r="C15" s="4">
        <v>14089.503590454193</v>
      </c>
      <c r="D15" s="4">
        <v>14089.503590454193</v>
      </c>
      <c r="E15" s="4">
        <v>14089.503590454193</v>
      </c>
      <c r="F15" s="4">
        <v>14089.503590454193</v>
      </c>
      <c r="G15" s="4">
        <v>14089.503590454193</v>
      </c>
      <c r="H15" s="4">
        <v>14089.503590454193</v>
      </c>
      <c r="I15" s="4">
        <v>14089.503590454193</v>
      </c>
      <c r="J15" s="4">
        <v>14089.503590454193</v>
      </c>
      <c r="K15" s="4">
        <v>14089.503590454193</v>
      </c>
      <c r="L15" s="4">
        <v>14089.503590454193</v>
      </c>
      <c r="M15" s="4">
        <v>14089.503590454193</v>
      </c>
      <c r="N15" s="4">
        <v>14089.503590454193</v>
      </c>
      <c r="O15" s="4">
        <v>14089.503590454193</v>
      </c>
      <c r="P15" s="4">
        <v>14089.503590454193</v>
      </c>
      <c r="Q15" s="4">
        <v>14089.503590454193</v>
      </c>
      <c r="R15" s="4">
        <v>14089.503590454193</v>
      </c>
      <c r="S15" s="4">
        <v>14089.503590454193</v>
      </c>
      <c r="T15" s="4">
        <v>14089.503590454193</v>
      </c>
      <c r="U15" s="4">
        <v>14089.503590454193</v>
      </c>
      <c r="V15" s="4">
        <v>14089.503590454193</v>
      </c>
      <c r="W15" s="4">
        <v>14089.503590454193</v>
      </c>
      <c r="X15" s="4">
        <v>14089.503590454193</v>
      </c>
      <c r="Y15" s="4">
        <v>14089.503590454193</v>
      </c>
      <c r="Z15" s="4">
        <v>14089.503590454193</v>
      </c>
      <c r="AA15" s="4">
        <v>14089.503590454193</v>
      </c>
      <c r="AB15" s="4">
        <v>14089.503590454193</v>
      </c>
      <c r="AC15" s="4">
        <v>14089.503590454193</v>
      </c>
      <c r="AD15" s="4">
        <v>14089.503590454193</v>
      </c>
      <c r="AE15" s="4">
        <v>14089.503590454193</v>
      </c>
      <c r="AF15" s="4">
        <v>14089.503590454193</v>
      </c>
      <c r="AG15" s="4">
        <v>14089.503590454193</v>
      </c>
    </row>
    <row r="16" spans="1:33">
      <c r="A16" s="13" t="s">
        <v>24</v>
      </c>
      <c r="B16" s="4">
        <v>14089.503590454193</v>
      </c>
      <c r="C16" s="4">
        <v>14089.503590454193</v>
      </c>
      <c r="D16" s="4">
        <v>14089.503590454193</v>
      </c>
      <c r="E16" s="4">
        <v>14089.503590454193</v>
      </c>
      <c r="F16" s="4">
        <v>14089.503590454193</v>
      </c>
      <c r="G16" s="4">
        <v>14089.503590454193</v>
      </c>
      <c r="H16" s="4">
        <v>14089.503590454193</v>
      </c>
      <c r="I16" s="4">
        <v>14089.503590454193</v>
      </c>
      <c r="J16" s="4">
        <v>14089.503590454193</v>
      </c>
      <c r="K16" s="4">
        <v>14089.503590454193</v>
      </c>
      <c r="L16" s="4">
        <v>14089.503590454193</v>
      </c>
      <c r="M16" s="4">
        <v>14089.503590454193</v>
      </c>
      <c r="N16" s="4">
        <v>14089.503590454193</v>
      </c>
      <c r="O16" s="4">
        <v>14089.503590454193</v>
      </c>
      <c r="P16" s="4">
        <v>14089.503590454193</v>
      </c>
      <c r="Q16" s="4">
        <v>14089.503590454193</v>
      </c>
      <c r="R16" s="4">
        <v>14089.503590454193</v>
      </c>
      <c r="S16" s="4">
        <v>14089.503590454193</v>
      </c>
      <c r="T16" s="4">
        <v>14089.503590454193</v>
      </c>
      <c r="U16" s="4">
        <v>14089.503590454193</v>
      </c>
      <c r="V16" s="4">
        <v>14089.503590454193</v>
      </c>
      <c r="W16" s="4">
        <v>14089.503590454193</v>
      </c>
      <c r="X16" s="4">
        <v>14089.503590454193</v>
      </c>
      <c r="Y16" s="4">
        <v>14089.503590454193</v>
      </c>
      <c r="Z16" s="4">
        <v>14089.503590454193</v>
      </c>
      <c r="AA16" s="4">
        <v>14089.503590454193</v>
      </c>
      <c r="AB16" s="4">
        <v>14089.503590454193</v>
      </c>
      <c r="AC16" s="4">
        <v>14089.503590454193</v>
      </c>
      <c r="AD16" s="4">
        <v>14089.503590454193</v>
      </c>
      <c r="AE16" s="4">
        <v>14089.503590454193</v>
      </c>
      <c r="AF16" s="4">
        <v>14089.503590454193</v>
      </c>
      <c r="AG16" s="4">
        <v>14089.503590454193</v>
      </c>
    </row>
    <row r="17" spans="1:33">
      <c r="A17" s="13" t="s">
        <v>25</v>
      </c>
      <c r="B17" s="4">
        <v>253749.82984753032</v>
      </c>
      <c r="C17" s="4">
        <v>253749.82984753032</v>
      </c>
      <c r="D17" s="4">
        <v>253749.82984753032</v>
      </c>
      <c r="E17" s="4">
        <v>253749.82984753032</v>
      </c>
      <c r="F17" s="4">
        <v>253749.82984753032</v>
      </c>
      <c r="G17" s="4">
        <v>253749.82984753032</v>
      </c>
      <c r="H17" s="4">
        <v>253749.82984753032</v>
      </c>
      <c r="I17" s="4">
        <v>253749.82984753032</v>
      </c>
      <c r="J17" s="4">
        <v>253749.82984753032</v>
      </c>
      <c r="K17" s="4">
        <v>253749.82984753032</v>
      </c>
      <c r="L17" s="4">
        <v>253749.82984753032</v>
      </c>
      <c r="M17" s="4">
        <v>253749.82984753032</v>
      </c>
      <c r="N17" s="4">
        <v>253749.82984753032</v>
      </c>
      <c r="O17" s="4">
        <v>253749.82984753032</v>
      </c>
      <c r="P17" s="4">
        <v>253749.82984753032</v>
      </c>
      <c r="Q17" s="4">
        <v>253749.82984753032</v>
      </c>
      <c r="R17" s="4">
        <v>253749.82984753032</v>
      </c>
      <c r="S17" s="4">
        <v>253749.82984753032</v>
      </c>
      <c r="T17" s="4">
        <v>253749.82984753032</v>
      </c>
      <c r="U17" s="4">
        <v>253749.82984753032</v>
      </c>
      <c r="V17" s="4">
        <v>253749.82984753032</v>
      </c>
      <c r="W17" s="4">
        <v>253749.82984753032</v>
      </c>
      <c r="X17" s="4">
        <v>253749.82984753032</v>
      </c>
      <c r="Y17" s="4">
        <v>253749.82984753032</v>
      </c>
      <c r="Z17" s="4">
        <v>253749.82984753032</v>
      </c>
      <c r="AA17" s="4">
        <v>253749.82984753032</v>
      </c>
      <c r="AB17" s="4">
        <v>253749.82984753032</v>
      </c>
      <c r="AC17" s="4">
        <v>253749.82984753032</v>
      </c>
      <c r="AD17" s="4">
        <v>253749.82984753032</v>
      </c>
      <c r="AE17" s="4">
        <v>253749.82984753032</v>
      </c>
      <c r="AF17" s="4">
        <v>253749.82984753032</v>
      </c>
      <c r="AG17" s="4">
        <v>253749.82984753032</v>
      </c>
    </row>
    <row r="19" spans="1:33">
      <c r="A19" s="1"/>
    </row>
    <row r="20" spans="1:33">
      <c r="F20" s="1"/>
      <c r="G20" s="1"/>
      <c r="H20" s="1"/>
      <c r="I20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C46A-1B0B-4D1A-92BE-FABFFE77BC38}">
  <sheetPr>
    <tabColor theme="6"/>
  </sheetPr>
  <dimension ref="A1:AG19"/>
  <sheetViews>
    <sheetView workbookViewId="0">
      <selection activeCell="J28" sqref="J28"/>
    </sheetView>
  </sheetViews>
  <sheetFormatPr defaultColWidth="9.140625" defaultRowHeight="15"/>
  <cols>
    <col min="1" max="1" width="38.5703125" style="13" customWidth="1"/>
    <col min="2" max="2" width="9.42578125" style="13" bestFit="1" customWidth="1"/>
    <col min="3" max="16384" width="9.140625" style="13"/>
  </cols>
  <sheetData>
    <row r="1" spans="1:33">
      <c r="A1" s="5" t="s">
        <v>53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1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>
      <c r="A3" s="13" t="s">
        <v>14</v>
      </c>
      <c r="B3" s="4">
        <v>12707.988073256061</v>
      </c>
      <c r="C3" s="4">
        <v>12707.988073256061</v>
      </c>
      <c r="D3" s="4">
        <v>12707.988073256061</v>
      </c>
      <c r="E3" s="4">
        <v>12707.988073256061</v>
      </c>
      <c r="F3" s="4">
        <v>12707.988073256061</v>
      </c>
      <c r="G3" s="4">
        <v>12707.988073256061</v>
      </c>
      <c r="H3" s="4">
        <v>12707.988073256061</v>
      </c>
      <c r="I3" s="4">
        <v>12707.988073256061</v>
      </c>
      <c r="J3" s="4">
        <v>12707.988073256061</v>
      </c>
      <c r="K3" s="4">
        <v>12707.988073256061</v>
      </c>
      <c r="L3" s="4">
        <v>12707.988073256061</v>
      </c>
      <c r="M3" s="4">
        <v>12707.988073256061</v>
      </c>
      <c r="N3" s="4">
        <v>12707.988073256061</v>
      </c>
      <c r="O3" s="4">
        <v>12707.988073256061</v>
      </c>
      <c r="P3" s="4">
        <v>12707.988073256061</v>
      </c>
      <c r="Q3" s="4">
        <v>12707.988073256061</v>
      </c>
      <c r="R3" s="4">
        <v>12707.988073256061</v>
      </c>
      <c r="S3" s="4">
        <v>12707.988073256061</v>
      </c>
      <c r="T3" s="4">
        <v>12707.988073256061</v>
      </c>
      <c r="U3" s="4">
        <v>12707.988073256061</v>
      </c>
      <c r="V3" s="4">
        <v>12707.988073256061</v>
      </c>
      <c r="W3" s="4">
        <v>12707.988073256061</v>
      </c>
      <c r="X3" s="4">
        <v>12707.988073256061</v>
      </c>
      <c r="Y3" s="4">
        <v>12707.988073256061</v>
      </c>
      <c r="Z3" s="4">
        <v>12707.988073256061</v>
      </c>
      <c r="AA3" s="4">
        <v>12707.988073256061</v>
      </c>
      <c r="AB3" s="4">
        <v>12707.988073256061</v>
      </c>
      <c r="AC3" s="4">
        <v>12707.988073256061</v>
      </c>
      <c r="AD3" s="4">
        <v>12707.988073256061</v>
      </c>
      <c r="AE3" s="4">
        <v>12707.988073256061</v>
      </c>
      <c r="AF3" s="4">
        <v>12707.988073256061</v>
      </c>
      <c r="AG3" s="4">
        <v>12707.988073256061</v>
      </c>
    </row>
    <row r="4" spans="1:33">
      <c r="A4" s="13" t="s">
        <v>7</v>
      </c>
      <c r="B4" s="1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>
      <c r="A5" s="13" t="s">
        <v>8</v>
      </c>
      <c r="B5" s="13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>
      <c r="A6" s="13" t="s">
        <v>21</v>
      </c>
      <c r="B6" s="13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>
      <c r="A7" s="13" t="s">
        <v>9</v>
      </c>
      <c r="B7" s="1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>
      <c r="A8" s="13" t="s">
        <v>10</v>
      </c>
      <c r="B8" s="13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>
      <c r="A9" s="13" t="s">
        <v>11</v>
      </c>
      <c r="B9" s="13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>
      <c r="A10" s="13" t="s">
        <v>15</v>
      </c>
      <c r="B10" s="1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>
      <c r="A11" s="13" t="s">
        <v>16</v>
      </c>
      <c r="B11" s="13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 s="13" t="s">
        <v>17</v>
      </c>
      <c r="B12" s="13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>
      <c r="A13" s="13" t="s">
        <v>22</v>
      </c>
      <c r="B13" s="13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>
      <c r="A14" s="13" t="s">
        <v>20</v>
      </c>
      <c r="B14" s="13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>
      <c r="A15" s="13" t="s">
        <v>23</v>
      </c>
      <c r="B15" s="13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</row>
    <row r="16" spans="1:33">
      <c r="A16" s="13" t="s">
        <v>24</v>
      </c>
      <c r="B16" s="13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>
      <c r="A17" s="13" t="s">
        <v>25</v>
      </c>
      <c r="B17" s="13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9" spans="1:33">
      <c r="A1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7998-ED71-44F6-BCCA-56F6D5D2A559}">
  <sheetPr>
    <tabColor theme="6"/>
  </sheetPr>
  <dimension ref="A1:AG19"/>
  <sheetViews>
    <sheetView workbookViewId="0">
      <selection sqref="A1:XFD1048576"/>
    </sheetView>
  </sheetViews>
  <sheetFormatPr defaultColWidth="9.140625" defaultRowHeight="15"/>
  <cols>
    <col min="1" max="1" width="38.5703125" style="13" customWidth="1"/>
    <col min="2" max="2" width="9.140625" style="13" customWidth="1"/>
    <col min="3" max="16384" width="9.140625" style="13"/>
  </cols>
  <sheetData>
    <row r="1" spans="1:33">
      <c r="A1" s="5" t="s">
        <v>54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4">
        <v>86387.6</v>
      </c>
      <c r="C2" s="4">
        <v>86387.6</v>
      </c>
      <c r="D2" s="4">
        <v>86387.6</v>
      </c>
      <c r="E2" s="4">
        <v>86387.6</v>
      </c>
      <c r="F2" s="4">
        <v>86387.6</v>
      </c>
      <c r="G2" s="4">
        <v>86387.6</v>
      </c>
      <c r="H2" s="4">
        <v>86387.6</v>
      </c>
      <c r="I2" s="4">
        <v>86387.6</v>
      </c>
      <c r="J2" s="4">
        <v>86387.6</v>
      </c>
      <c r="K2" s="4">
        <v>86387.6</v>
      </c>
      <c r="L2" s="4">
        <v>86387.6</v>
      </c>
      <c r="M2" s="4">
        <v>86387.6</v>
      </c>
      <c r="N2" s="4">
        <v>86387.6</v>
      </c>
      <c r="O2" s="4">
        <v>86387.6</v>
      </c>
      <c r="P2" s="4">
        <v>86387.6</v>
      </c>
      <c r="Q2" s="4">
        <v>86387.6</v>
      </c>
      <c r="R2" s="4">
        <v>86387.6</v>
      </c>
      <c r="S2" s="4">
        <v>86387.6</v>
      </c>
      <c r="T2" s="4">
        <v>86387.6</v>
      </c>
      <c r="U2" s="4">
        <v>86387.6</v>
      </c>
      <c r="V2" s="4">
        <v>86387.6</v>
      </c>
      <c r="W2" s="4">
        <v>86387.6</v>
      </c>
      <c r="X2" s="4">
        <v>86387.6</v>
      </c>
      <c r="Y2" s="4">
        <v>86387.6</v>
      </c>
      <c r="Z2" s="4">
        <v>86387.6</v>
      </c>
      <c r="AA2" s="4">
        <v>86387.6</v>
      </c>
      <c r="AB2" s="4">
        <v>86387.6</v>
      </c>
      <c r="AC2" s="4">
        <v>86387.6</v>
      </c>
      <c r="AD2" s="4">
        <v>86387.6</v>
      </c>
      <c r="AE2" s="4">
        <v>86387.6</v>
      </c>
      <c r="AF2" s="4">
        <v>86387.6</v>
      </c>
      <c r="AG2" s="4">
        <v>86387.6</v>
      </c>
    </row>
    <row r="3" spans="1:33">
      <c r="A3" s="13" t="s">
        <v>14</v>
      </c>
      <c r="B3" s="4">
        <v>24515.4</v>
      </c>
      <c r="C3" s="4">
        <v>24515.4</v>
      </c>
      <c r="D3" s="4">
        <v>24515.4</v>
      </c>
      <c r="E3" s="4">
        <v>24515.4</v>
      </c>
      <c r="F3" s="4">
        <v>24515.4</v>
      </c>
      <c r="G3" s="4">
        <v>24515.4</v>
      </c>
      <c r="H3" s="4">
        <v>24515.4</v>
      </c>
      <c r="I3" s="4">
        <v>24515.4</v>
      </c>
      <c r="J3" s="4">
        <v>24515.4</v>
      </c>
      <c r="K3" s="4">
        <v>24515.4</v>
      </c>
      <c r="L3" s="4">
        <v>24515.4</v>
      </c>
      <c r="M3" s="4">
        <v>24515.4</v>
      </c>
      <c r="N3" s="4">
        <v>24515.4</v>
      </c>
      <c r="O3" s="4">
        <v>24515.4</v>
      </c>
      <c r="P3" s="4">
        <v>24515.4</v>
      </c>
      <c r="Q3" s="4">
        <v>24515.4</v>
      </c>
      <c r="R3" s="4">
        <v>24515.4</v>
      </c>
      <c r="S3" s="4">
        <v>24515.4</v>
      </c>
      <c r="T3" s="4">
        <v>24515.4</v>
      </c>
      <c r="U3" s="4">
        <v>24515.4</v>
      </c>
      <c r="V3" s="4">
        <v>24515.4</v>
      </c>
      <c r="W3" s="4">
        <v>24515.4</v>
      </c>
      <c r="X3" s="4">
        <v>24515.4</v>
      </c>
      <c r="Y3" s="4">
        <v>24515.4</v>
      </c>
      <c r="Z3" s="4">
        <v>24515.4</v>
      </c>
      <c r="AA3" s="4">
        <v>24515.4</v>
      </c>
      <c r="AB3" s="4">
        <v>24515.4</v>
      </c>
      <c r="AC3" s="4">
        <v>24515.4</v>
      </c>
      <c r="AD3" s="4">
        <v>24515.4</v>
      </c>
      <c r="AE3" s="4">
        <v>24515.4</v>
      </c>
      <c r="AF3" s="4">
        <v>24515.4</v>
      </c>
      <c r="AG3" s="4">
        <v>24515.4</v>
      </c>
    </row>
    <row r="4" spans="1:33">
      <c r="A4" s="13" t="s">
        <v>7</v>
      </c>
      <c r="B4" s="4">
        <v>130185.15415019763</v>
      </c>
      <c r="C4" s="4">
        <v>130185.15415019763</v>
      </c>
      <c r="D4" s="4">
        <v>130185.15415019763</v>
      </c>
      <c r="E4" s="4">
        <v>130185.15415019763</v>
      </c>
      <c r="F4" s="4">
        <v>130185.15415019763</v>
      </c>
      <c r="G4" s="4">
        <v>130185.15415019763</v>
      </c>
      <c r="H4" s="4">
        <v>130185.15415019763</v>
      </c>
      <c r="I4" s="4">
        <v>130185.15415019763</v>
      </c>
      <c r="J4" s="4">
        <v>130185.15415019763</v>
      </c>
      <c r="K4" s="4">
        <v>130185.15415019763</v>
      </c>
      <c r="L4" s="4">
        <v>130185.15415019763</v>
      </c>
      <c r="M4" s="4">
        <v>130185.15415019763</v>
      </c>
      <c r="N4" s="4">
        <v>130185.15415019763</v>
      </c>
      <c r="O4" s="4">
        <v>130185.15415019763</v>
      </c>
      <c r="P4" s="4">
        <v>130185.15415019763</v>
      </c>
      <c r="Q4" s="4">
        <v>130185.15415019763</v>
      </c>
      <c r="R4" s="4">
        <v>130185.15415019763</v>
      </c>
      <c r="S4" s="4">
        <v>130185.15415019763</v>
      </c>
      <c r="T4" s="4">
        <v>130185.15415019763</v>
      </c>
      <c r="U4" s="4">
        <v>130185.15415019763</v>
      </c>
      <c r="V4" s="4">
        <v>130185.15415019763</v>
      </c>
      <c r="W4" s="4">
        <v>130185.15415019763</v>
      </c>
      <c r="X4" s="4">
        <v>130185.15415019763</v>
      </c>
      <c r="Y4" s="4">
        <v>130185.15415019763</v>
      </c>
      <c r="Z4" s="4">
        <v>130185.15415019763</v>
      </c>
      <c r="AA4" s="4">
        <v>130185.15415019763</v>
      </c>
      <c r="AB4" s="4">
        <v>130185.15415019763</v>
      </c>
      <c r="AC4" s="4">
        <v>130185.15415019763</v>
      </c>
      <c r="AD4" s="4">
        <v>130185.15415019763</v>
      </c>
      <c r="AE4" s="4">
        <v>130185.15415019763</v>
      </c>
      <c r="AF4" s="4">
        <v>130185.15415019763</v>
      </c>
      <c r="AG4" s="4">
        <v>130185.15415019763</v>
      </c>
    </row>
    <row r="5" spans="1:33">
      <c r="A5" s="13" t="s">
        <v>8</v>
      </c>
      <c r="B5" s="4">
        <v>39177.659120638535</v>
      </c>
      <c r="C5" s="4">
        <v>39177.659120638535</v>
      </c>
      <c r="D5" s="4">
        <v>39177.659120638535</v>
      </c>
      <c r="E5" s="4">
        <v>39177.659120638535</v>
      </c>
      <c r="F5" s="4">
        <v>39177.659120638535</v>
      </c>
      <c r="G5" s="4">
        <v>39177.659120638535</v>
      </c>
      <c r="H5" s="4">
        <v>39177.659120638535</v>
      </c>
      <c r="I5" s="4">
        <v>39177.659120638535</v>
      </c>
      <c r="J5" s="4">
        <v>39177.659120638535</v>
      </c>
      <c r="K5" s="4">
        <v>39177.659120638535</v>
      </c>
      <c r="L5" s="4">
        <v>39177.659120638535</v>
      </c>
      <c r="M5" s="4">
        <v>39177.659120638535</v>
      </c>
      <c r="N5" s="4">
        <v>39177.659120638535</v>
      </c>
      <c r="O5" s="4">
        <v>39177.659120638535</v>
      </c>
      <c r="P5" s="4">
        <v>39177.659120638535</v>
      </c>
      <c r="Q5" s="4">
        <v>39177.659120638535</v>
      </c>
      <c r="R5" s="4">
        <v>39177.659120638535</v>
      </c>
      <c r="S5" s="4">
        <v>39177.659120638535</v>
      </c>
      <c r="T5" s="4">
        <v>39177.659120638535</v>
      </c>
      <c r="U5" s="4">
        <v>39177.659120638535</v>
      </c>
      <c r="V5" s="4">
        <v>39177.659120638535</v>
      </c>
      <c r="W5" s="4">
        <v>39177.659120638535</v>
      </c>
      <c r="X5" s="4">
        <v>39177.659120638535</v>
      </c>
      <c r="Y5" s="4">
        <v>39177.659120638535</v>
      </c>
      <c r="Z5" s="4">
        <v>39177.659120638535</v>
      </c>
      <c r="AA5" s="4">
        <v>39177.659120638535</v>
      </c>
      <c r="AB5" s="4">
        <v>39177.659120638535</v>
      </c>
      <c r="AC5" s="4">
        <v>39177.659120638535</v>
      </c>
      <c r="AD5" s="4">
        <v>39177.659120638535</v>
      </c>
      <c r="AE5" s="4">
        <v>39177.659120638535</v>
      </c>
      <c r="AF5" s="4">
        <v>39177.659120638535</v>
      </c>
      <c r="AG5" s="4">
        <v>39177.659120638535</v>
      </c>
    </row>
    <row r="6" spans="1:33">
      <c r="A6" s="13" t="s">
        <v>21</v>
      </c>
      <c r="B6" s="4">
        <v>38614</v>
      </c>
      <c r="C6" s="4">
        <v>38283.372727272726</v>
      </c>
      <c r="D6" s="4">
        <v>37952.745454545453</v>
      </c>
      <c r="E6" s="4">
        <v>37622.118181818187</v>
      </c>
      <c r="F6" s="4">
        <v>37291.490909090913</v>
      </c>
      <c r="G6" s="4">
        <v>36960.863636363632</v>
      </c>
      <c r="H6" s="4">
        <v>36630.236363636366</v>
      </c>
      <c r="I6" s="4">
        <v>36299.6090909091</v>
      </c>
      <c r="J6" s="4">
        <v>35968.981818181819</v>
      </c>
      <c r="K6" s="4">
        <v>35638.354545454553</v>
      </c>
      <c r="L6" s="4">
        <v>35307.727272727279</v>
      </c>
      <c r="M6" s="4">
        <v>34977.1</v>
      </c>
      <c r="N6" s="4">
        <v>34714.771750000007</v>
      </c>
      <c r="O6" s="4">
        <v>34452.443500000008</v>
      </c>
      <c r="P6" s="4">
        <v>34190.11525000001</v>
      </c>
      <c r="Q6" s="4">
        <v>33927.787000000004</v>
      </c>
      <c r="R6" s="4">
        <v>33665.458749999998</v>
      </c>
      <c r="S6" s="4">
        <v>33403.130500000007</v>
      </c>
      <c r="T6" s="4">
        <v>33140.802250000001</v>
      </c>
      <c r="U6" s="4">
        <v>32878.474000000002</v>
      </c>
      <c r="V6" s="4">
        <v>32616.14575</v>
      </c>
      <c r="W6" s="4">
        <v>32353.817500000001</v>
      </c>
      <c r="X6" s="4">
        <v>32091.489250000002</v>
      </c>
      <c r="Y6" s="4">
        <v>31829.161000000007</v>
      </c>
      <c r="Z6" s="4">
        <v>31566.832750000009</v>
      </c>
      <c r="AA6" s="4">
        <v>31304.504499999999</v>
      </c>
      <c r="AB6" s="4">
        <v>31042.176249999993</v>
      </c>
      <c r="AC6" s="4">
        <v>30779.847999999994</v>
      </c>
      <c r="AD6" s="4">
        <v>30517.519749999999</v>
      </c>
      <c r="AE6" s="4">
        <v>30255.191500000001</v>
      </c>
      <c r="AF6" s="4">
        <v>29992.863250000002</v>
      </c>
      <c r="AG6" s="4">
        <v>29730.535</v>
      </c>
    </row>
    <row r="7" spans="1:33">
      <c r="A7" s="13" t="s">
        <v>9</v>
      </c>
      <c r="B7" s="4">
        <v>20553.126416943607</v>
      </c>
      <c r="C7" s="4">
        <v>21009.967200000006</v>
      </c>
      <c r="D7" s="4">
        <v>20393.920031766233</v>
      </c>
      <c r="E7" s="4">
        <v>19780.2131059567</v>
      </c>
      <c r="F7" s="4">
        <v>19168.743176582102</v>
      </c>
      <c r="G7" s="4">
        <v>18559.412982927883</v>
      </c>
      <c r="H7" s="4">
        <v>17952.1308220346</v>
      </c>
      <c r="I7" s="4">
        <v>17346.810157306707</v>
      </c>
      <c r="J7" s="4">
        <v>16743.369259737323</v>
      </c>
      <c r="K7" s="4">
        <v>16141.730878621307</v>
      </c>
      <c r="L7" s="4">
        <v>15541.821938967294</v>
      </c>
      <c r="M7" s="4">
        <v>14943.573263116821</v>
      </c>
      <c r="N7" s="4">
        <v>14866.933393404644</v>
      </c>
      <c r="O7" s="4">
        <v>14790.56578236124</v>
      </c>
      <c r="P7" s="4">
        <v>14714.465966729746</v>
      </c>
      <c r="Q7" s="4">
        <v>14638.629580280613</v>
      </c>
      <c r="R7" s="4">
        <v>14563.052351189262</v>
      </c>
      <c r="S7" s="4">
        <v>14487.730099498318</v>
      </c>
      <c r="T7" s="4">
        <v>14412.658734661249</v>
      </c>
      <c r="U7" s="4">
        <v>14337.834253164418</v>
      </c>
      <c r="V7" s="4">
        <v>14263.252736224656</v>
      </c>
      <c r="W7" s="4">
        <v>14188.91034755948</v>
      </c>
      <c r="X7" s="4">
        <v>14114.803331227409</v>
      </c>
      <c r="Y7" s="4">
        <v>14040.928009535734</v>
      </c>
      <c r="Z7" s="4">
        <v>13967.280781013358</v>
      </c>
      <c r="AA7" s="4">
        <v>13893.858118446331</v>
      </c>
      <c r="AB7" s="4">
        <v>13820.656566973796</v>
      </c>
      <c r="AC7" s="4">
        <v>13747.672742242265</v>
      </c>
      <c r="AD7" s="4">
        <v>13674.90332861609</v>
      </c>
      <c r="AE7" s="4">
        <v>13602.34507744216</v>
      </c>
      <c r="AF7" s="4">
        <v>13529.994805366923</v>
      </c>
      <c r="AG7" s="4">
        <v>13457.849392703907</v>
      </c>
    </row>
    <row r="8" spans="1:33">
      <c r="A8" s="13" t="s">
        <v>10</v>
      </c>
      <c r="B8" s="4">
        <v>58919.620900000002</v>
      </c>
      <c r="C8" s="4">
        <v>58919.620900000002</v>
      </c>
      <c r="D8" s="4">
        <v>58919.620900000002</v>
      </c>
      <c r="E8" s="4">
        <v>58919.620900000002</v>
      </c>
      <c r="F8" s="4">
        <v>58919.620900000002</v>
      </c>
      <c r="G8" s="4">
        <v>58919.620900000002</v>
      </c>
      <c r="H8" s="4">
        <v>58919.620900000002</v>
      </c>
      <c r="I8" s="4">
        <v>58919.620900000002</v>
      </c>
      <c r="J8" s="4">
        <v>58919.620900000002</v>
      </c>
      <c r="K8" s="4">
        <v>58919.620900000002</v>
      </c>
      <c r="L8" s="4">
        <v>58919.620900000002</v>
      </c>
      <c r="M8" s="4">
        <v>58919.620900000002</v>
      </c>
      <c r="N8" s="4">
        <v>58919.620900000002</v>
      </c>
      <c r="O8" s="4">
        <v>58919.620900000002</v>
      </c>
      <c r="P8" s="4">
        <v>58919.620900000002</v>
      </c>
      <c r="Q8" s="4">
        <v>58919.620900000002</v>
      </c>
      <c r="R8" s="4">
        <v>58919.620900000002</v>
      </c>
      <c r="S8" s="4">
        <v>58919.620900000002</v>
      </c>
      <c r="T8" s="4">
        <v>58919.620900000002</v>
      </c>
      <c r="U8" s="4">
        <v>58919.620900000002</v>
      </c>
      <c r="V8" s="4">
        <v>58919.620900000002</v>
      </c>
      <c r="W8" s="4">
        <v>58919.620900000002</v>
      </c>
      <c r="X8" s="4">
        <v>58919.620900000002</v>
      </c>
      <c r="Y8" s="4">
        <v>58919.620900000002</v>
      </c>
      <c r="Z8" s="4">
        <v>58919.620900000002</v>
      </c>
      <c r="AA8" s="4">
        <v>58919.620900000002</v>
      </c>
      <c r="AB8" s="4">
        <v>58919.620900000002</v>
      </c>
      <c r="AC8" s="4">
        <v>58919.620900000002</v>
      </c>
      <c r="AD8" s="4">
        <v>58919.620900000002</v>
      </c>
      <c r="AE8" s="4">
        <v>58919.620900000002</v>
      </c>
      <c r="AF8" s="4">
        <v>58919.620900000002</v>
      </c>
      <c r="AG8" s="4">
        <v>58919.620900000002</v>
      </c>
    </row>
    <row r="9" spans="1:33">
      <c r="A9" s="13" t="s">
        <v>11</v>
      </c>
      <c r="B9" s="4">
        <v>134550.92490118579</v>
      </c>
      <c r="C9" s="4">
        <v>134550.92490118579</v>
      </c>
      <c r="D9" s="4">
        <v>134550.92490118579</v>
      </c>
      <c r="E9" s="4">
        <v>134550.92490118579</v>
      </c>
      <c r="F9" s="4">
        <v>134550.92490118579</v>
      </c>
      <c r="G9" s="4">
        <v>134550.92490118579</v>
      </c>
      <c r="H9" s="4">
        <v>134550.92490118579</v>
      </c>
      <c r="I9" s="4">
        <v>134550.92490118579</v>
      </c>
      <c r="J9" s="4">
        <v>134550.92490118579</v>
      </c>
      <c r="K9" s="4">
        <v>134550.92490118579</v>
      </c>
      <c r="L9" s="4">
        <v>134550.92490118579</v>
      </c>
      <c r="M9" s="4">
        <v>134550.92490118579</v>
      </c>
      <c r="N9" s="4">
        <v>134550.92490118579</v>
      </c>
      <c r="O9" s="4">
        <v>134550.92490118579</v>
      </c>
      <c r="P9" s="4">
        <v>134550.92490118579</v>
      </c>
      <c r="Q9" s="4">
        <v>134550.92490118579</v>
      </c>
      <c r="R9" s="4">
        <v>134550.92490118579</v>
      </c>
      <c r="S9" s="4">
        <v>134550.92490118579</v>
      </c>
      <c r="T9" s="4">
        <v>134550.92490118579</v>
      </c>
      <c r="U9" s="4">
        <v>134550.92490118579</v>
      </c>
      <c r="V9" s="4">
        <v>134550.92490118579</v>
      </c>
      <c r="W9" s="4">
        <v>134550.92490118579</v>
      </c>
      <c r="X9" s="4">
        <v>134550.92490118579</v>
      </c>
      <c r="Y9" s="4">
        <v>134550.92490118579</v>
      </c>
      <c r="Z9" s="4">
        <v>134550.92490118579</v>
      </c>
      <c r="AA9" s="4">
        <v>134550.92490118579</v>
      </c>
      <c r="AB9" s="4">
        <v>134550.92490118579</v>
      </c>
      <c r="AC9" s="4">
        <v>134550.92490118579</v>
      </c>
      <c r="AD9" s="4">
        <v>134550.92490118579</v>
      </c>
      <c r="AE9" s="4">
        <v>134550.92490118579</v>
      </c>
      <c r="AF9" s="4">
        <v>134550.92490118579</v>
      </c>
      <c r="AG9" s="4">
        <v>134550.92490118579</v>
      </c>
    </row>
    <row r="10" spans="1:33">
      <c r="A10" s="13" t="s">
        <v>15</v>
      </c>
      <c r="B10" s="4">
        <v>123078.42589598823</v>
      </c>
      <c r="C10" s="4">
        <v>122226.87826667243</v>
      </c>
      <c r="D10" s="4">
        <v>121375.33063735663</v>
      </c>
      <c r="E10" s="4">
        <v>120523.78300804083</v>
      </c>
      <c r="F10" s="4">
        <v>119672.23537872503</v>
      </c>
      <c r="G10" s="4">
        <v>118820.68774940923</v>
      </c>
      <c r="H10" s="4">
        <v>117969.14012009343</v>
      </c>
      <c r="I10" s="4">
        <v>117117.59249077764</v>
      </c>
      <c r="J10" s="4">
        <v>116266.04486146184</v>
      </c>
      <c r="K10" s="4">
        <v>115414.49723214604</v>
      </c>
      <c r="L10" s="4">
        <v>114562.94960283031</v>
      </c>
      <c r="M10" s="4">
        <v>114562.94960283031</v>
      </c>
      <c r="N10" s="4">
        <v>114562.94960283031</v>
      </c>
      <c r="O10" s="4">
        <v>114562.94960283031</v>
      </c>
      <c r="P10" s="4">
        <v>114562.94960283031</v>
      </c>
      <c r="Q10" s="4">
        <v>114562.94960283031</v>
      </c>
      <c r="R10" s="4">
        <v>114562.94960283031</v>
      </c>
      <c r="S10" s="4">
        <v>114562.94960283031</v>
      </c>
      <c r="T10" s="4">
        <v>114562.94960283031</v>
      </c>
      <c r="U10" s="4">
        <v>114562.94960283031</v>
      </c>
      <c r="V10" s="4">
        <v>114562.94960283031</v>
      </c>
      <c r="W10" s="4">
        <v>114562.94960283031</v>
      </c>
      <c r="X10" s="4">
        <v>114562.94960283031</v>
      </c>
      <c r="Y10" s="4">
        <v>114562.94960283031</v>
      </c>
      <c r="Z10" s="4">
        <v>114562.94960283031</v>
      </c>
      <c r="AA10" s="4">
        <v>114562.94960283031</v>
      </c>
      <c r="AB10" s="4">
        <v>114562.94960283031</v>
      </c>
      <c r="AC10" s="4">
        <v>114562.94960283031</v>
      </c>
      <c r="AD10" s="4">
        <v>114562.94960283031</v>
      </c>
      <c r="AE10" s="4">
        <v>114562.94960283031</v>
      </c>
      <c r="AF10" s="4">
        <v>114562.94960283031</v>
      </c>
      <c r="AG10" s="4">
        <v>114562.94960283031</v>
      </c>
    </row>
    <row r="11" spans="1:33">
      <c r="A11" s="13" t="s">
        <v>16</v>
      </c>
      <c r="B11" s="4">
        <v>14089.503590454193</v>
      </c>
      <c r="C11" s="4">
        <v>14089.503590454193</v>
      </c>
      <c r="D11" s="4">
        <v>14089.503590454193</v>
      </c>
      <c r="E11" s="4">
        <v>14089.503590454193</v>
      </c>
      <c r="F11" s="4">
        <v>14089.503590454193</v>
      </c>
      <c r="G11" s="4">
        <v>14089.503590454193</v>
      </c>
      <c r="H11" s="4">
        <v>14089.503590454193</v>
      </c>
      <c r="I11" s="4">
        <v>14089.503590454193</v>
      </c>
      <c r="J11" s="4">
        <v>14089.503590454193</v>
      </c>
      <c r="K11" s="4">
        <v>14089.503590454193</v>
      </c>
      <c r="L11" s="4">
        <v>14089.503590454193</v>
      </c>
      <c r="M11" s="4">
        <v>14089.503590454193</v>
      </c>
      <c r="N11" s="4">
        <v>14089.503590454193</v>
      </c>
      <c r="O11" s="4">
        <v>14089.503590454193</v>
      </c>
      <c r="P11" s="4">
        <v>14089.503590454193</v>
      </c>
      <c r="Q11" s="4">
        <v>14089.503590454193</v>
      </c>
      <c r="R11" s="4">
        <v>14089.503590454193</v>
      </c>
      <c r="S11" s="4">
        <v>14089.503590454193</v>
      </c>
      <c r="T11" s="4">
        <v>14089.503590454193</v>
      </c>
      <c r="U11" s="4">
        <v>14089.503590454193</v>
      </c>
      <c r="V11" s="4">
        <v>14089.503590454193</v>
      </c>
      <c r="W11" s="4">
        <v>14089.503590454193</v>
      </c>
      <c r="X11" s="4">
        <v>14089.503590454193</v>
      </c>
      <c r="Y11" s="4">
        <v>14089.503590454193</v>
      </c>
      <c r="Z11" s="4">
        <v>14089.503590454193</v>
      </c>
      <c r="AA11" s="4">
        <v>14089.503590454193</v>
      </c>
      <c r="AB11" s="4">
        <v>14089.503590454193</v>
      </c>
      <c r="AC11" s="4">
        <v>14089.503590454193</v>
      </c>
      <c r="AD11" s="4">
        <v>14089.503590454193</v>
      </c>
      <c r="AE11" s="4">
        <v>14089.503590454193</v>
      </c>
      <c r="AF11" s="4">
        <v>14089.503590454193</v>
      </c>
      <c r="AG11" s="4">
        <v>14089.503590454193</v>
      </c>
    </row>
    <row r="12" spans="1:33">
      <c r="A12" s="13" t="s">
        <v>17</v>
      </c>
      <c r="B12" s="4">
        <v>18768.2</v>
      </c>
      <c r="C12" s="4">
        <v>18768.2</v>
      </c>
      <c r="D12" s="4">
        <v>18768.2</v>
      </c>
      <c r="E12" s="4">
        <v>18768.2</v>
      </c>
      <c r="F12" s="4">
        <v>18768.2</v>
      </c>
      <c r="G12" s="4">
        <v>18768.2</v>
      </c>
      <c r="H12" s="4">
        <v>18768.2</v>
      </c>
      <c r="I12" s="4">
        <v>18768.2</v>
      </c>
      <c r="J12" s="4">
        <v>18768.2</v>
      </c>
      <c r="K12" s="4">
        <v>18768.2</v>
      </c>
      <c r="L12" s="4">
        <v>18768.2</v>
      </c>
      <c r="M12" s="4">
        <v>18768.2</v>
      </c>
      <c r="N12" s="4">
        <v>18768.2</v>
      </c>
      <c r="O12" s="4">
        <v>18768.2</v>
      </c>
      <c r="P12" s="4">
        <v>18768.2</v>
      </c>
      <c r="Q12" s="4">
        <v>18768.2</v>
      </c>
      <c r="R12" s="4">
        <v>18768.2</v>
      </c>
      <c r="S12" s="4">
        <v>18768.2</v>
      </c>
      <c r="T12" s="4">
        <v>18768.2</v>
      </c>
      <c r="U12" s="4">
        <v>18768.2</v>
      </c>
      <c r="V12" s="4">
        <v>18768.2</v>
      </c>
      <c r="W12" s="4">
        <v>18768.2</v>
      </c>
      <c r="X12" s="4">
        <v>18768.2</v>
      </c>
      <c r="Y12" s="4">
        <v>18768.2</v>
      </c>
      <c r="Z12" s="4">
        <v>18768.2</v>
      </c>
      <c r="AA12" s="4">
        <v>18768.2</v>
      </c>
      <c r="AB12" s="4">
        <v>18768.2</v>
      </c>
      <c r="AC12" s="4">
        <v>18768.2</v>
      </c>
      <c r="AD12" s="4">
        <v>18768.2</v>
      </c>
      <c r="AE12" s="4">
        <v>18768.2</v>
      </c>
      <c r="AF12" s="4">
        <v>18768.2</v>
      </c>
      <c r="AG12" s="4">
        <v>18768.2</v>
      </c>
    </row>
    <row r="13" spans="1:33">
      <c r="A13" s="13" t="s">
        <v>22</v>
      </c>
      <c r="B13" s="4">
        <v>86387.6</v>
      </c>
      <c r="C13" s="4">
        <v>86387.6</v>
      </c>
      <c r="D13" s="4">
        <v>86387.6</v>
      </c>
      <c r="E13" s="4">
        <v>86387.6</v>
      </c>
      <c r="F13" s="4">
        <v>86387.6</v>
      </c>
      <c r="G13" s="4">
        <v>86387.6</v>
      </c>
      <c r="H13" s="4">
        <v>86387.6</v>
      </c>
      <c r="I13" s="4">
        <v>86387.6</v>
      </c>
      <c r="J13" s="4">
        <v>86387.6</v>
      </c>
      <c r="K13" s="4">
        <v>86387.6</v>
      </c>
      <c r="L13" s="4">
        <v>86387.6</v>
      </c>
      <c r="M13" s="4">
        <v>86387.6</v>
      </c>
      <c r="N13" s="4">
        <v>86387.6</v>
      </c>
      <c r="O13" s="4">
        <v>86387.6</v>
      </c>
      <c r="P13" s="4">
        <v>86387.6</v>
      </c>
      <c r="Q13" s="4">
        <v>86387.6</v>
      </c>
      <c r="R13" s="4">
        <v>86387.6</v>
      </c>
      <c r="S13" s="4">
        <v>86387.6</v>
      </c>
      <c r="T13" s="4">
        <v>86387.6</v>
      </c>
      <c r="U13" s="4">
        <v>86387.6</v>
      </c>
      <c r="V13" s="4">
        <v>86387.6</v>
      </c>
      <c r="W13" s="4">
        <v>86387.6</v>
      </c>
      <c r="X13" s="4">
        <v>86387.6</v>
      </c>
      <c r="Y13" s="4">
        <v>86387.6</v>
      </c>
      <c r="Z13" s="4">
        <v>86387.6</v>
      </c>
      <c r="AA13" s="4">
        <v>86387.6</v>
      </c>
      <c r="AB13" s="4">
        <v>86387.6</v>
      </c>
      <c r="AC13" s="4">
        <v>86387.6</v>
      </c>
      <c r="AD13" s="4">
        <v>86387.6</v>
      </c>
      <c r="AE13" s="4">
        <v>86387.6</v>
      </c>
      <c r="AF13" s="4">
        <v>86387.6</v>
      </c>
      <c r="AG13" s="4">
        <v>86387.6</v>
      </c>
    </row>
    <row r="14" spans="1:33">
      <c r="A14" s="13" t="s">
        <v>20</v>
      </c>
      <c r="B14" s="4">
        <v>84484.083272966425</v>
      </c>
      <c r="C14" s="4">
        <v>79695.373145661986</v>
      </c>
      <c r="D14" s="4">
        <v>76297.729239330438</v>
      </c>
      <c r="E14" s="4">
        <v>73662.311881208516</v>
      </c>
      <c r="F14" s="4">
        <v>71509.019112025999</v>
      </c>
      <c r="G14" s="4">
        <v>69688.436016568288</v>
      </c>
      <c r="H14" s="4">
        <v>68111.37520569445</v>
      </c>
      <c r="I14" s="4">
        <v>66720.30898472156</v>
      </c>
      <c r="J14" s="4">
        <v>65475.957847572514</v>
      </c>
      <c r="K14" s="4">
        <v>64350.305321283086</v>
      </c>
      <c r="L14" s="4">
        <v>63322.665078390019</v>
      </c>
      <c r="M14" s="4">
        <v>62377.327693771251</v>
      </c>
      <c r="N14" s="4">
        <v>61502.081982932286</v>
      </c>
      <c r="O14" s="4">
        <v>60687.247720268097</v>
      </c>
      <c r="P14" s="4">
        <v>59925.021172058441</v>
      </c>
      <c r="Q14" s="4">
        <v>59209.019388795474</v>
      </c>
      <c r="R14" s="4">
        <v>58533.954951085565</v>
      </c>
      <c r="S14" s="4">
        <v>57895.398772330213</v>
      </c>
      <c r="T14" s="4">
        <v>57289.603813936541</v>
      </c>
      <c r="U14" s="4">
        <v>56713.371855627862</v>
      </c>
      <c r="V14" s="4">
        <v>56163.951287647091</v>
      </c>
      <c r="W14" s="4">
        <v>55638.957641232773</v>
      </c>
      <c r="X14" s="4">
        <v>55136.311044754009</v>
      </c>
      <c r="Y14" s="4">
        <v>54654.186455814626</v>
      </c>
      <c r="Z14" s="4">
        <v>54190.973660135249</v>
      </c>
      <c r="AA14" s="4">
        <v>53745.244823781133</v>
      </c>
      <c r="AB14" s="4">
        <v>53315.727949296306</v>
      </c>
      <c r="AC14" s="4">
        <v>52901.284991812827</v>
      </c>
      <c r="AD14" s="4">
        <v>52500.893686632102</v>
      </c>
      <c r="AE14" s="4">
        <v>52113.632357642273</v>
      </c>
      <c r="AF14" s="4">
        <v>51738.667138422454</v>
      </c>
      <c r="AG14" s="4">
        <v>51375.241160342666</v>
      </c>
    </row>
    <row r="15" spans="1:33">
      <c r="A15" s="13" t="s">
        <v>23</v>
      </c>
      <c r="B15" s="4">
        <v>14089.503590454193</v>
      </c>
      <c r="C15" s="4">
        <v>14089.503590454193</v>
      </c>
      <c r="D15" s="4">
        <v>14089.503590454193</v>
      </c>
      <c r="E15" s="4">
        <v>14089.503590454193</v>
      </c>
      <c r="F15" s="4">
        <v>14089.503590454193</v>
      </c>
      <c r="G15" s="4">
        <v>14089.503590454193</v>
      </c>
      <c r="H15" s="4">
        <v>14089.503590454193</v>
      </c>
      <c r="I15" s="4">
        <v>14089.503590454193</v>
      </c>
      <c r="J15" s="4">
        <v>14089.503590454193</v>
      </c>
      <c r="K15" s="4">
        <v>14089.503590454193</v>
      </c>
      <c r="L15" s="4">
        <v>14089.503590454193</v>
      </c>
      <c r="M15" s="4">
        <v>14089.503590454193</v>
      </c>
      <c r="N15" s="4">
        <v>14089.503590454193</v>
      </c>
      <c r="O15" s="4">
        <v>14089.503590454193</v>
      </c>
      <c r="P15" s="4">
        <v>14089.503590454193</v>
      </c>
      <c r="Q15" s="4">
        <v>14089.503590454193</v>
      </c>
      <c r="R15" s="4">
        <v>14089.503590454193</v>
      </c>
      <c r="S15" s="4">
        <v>14089.503590454193</v>
      </c>
      <c r="T15" s="4">
        <v>14089.503590454193</v>
      </c>
      <c r="U15" s="4">
        <v>14089.503590454193</v>
      </c>
      <c r="V15" s="4">
        <v>14089.503590454193</v>
      </c>
      <c r="W15" s="4">
        <v>14089.503590454193</v>
      </c>
      <c r="X15" s="4">
        <v>14089.503590454193</v>
      </c>
      <c r="Y15" s="4">
        <v>14089.503590454193</v>
      </c>
      <c r="Z15" s="4">
        <v>14089.503590454193</v>
      </c>
      <c r="AA15" s="4">
        <v>14089.503590454193</v>
      </c>
      <c r="AB15" s="4">
        <v>14089.503590454193</v>
      </c>
      <c r="AC15" s="4">
        <v>14089.503590454193</v>
      </c>
      <c r="AD15" s="4">
        <v>14089.503590454193</v>
      </c>
      <c r="AE15" s="4">
        <v>14089.503590454193</v>
      </c>
      <c r="AF15" s="4">
        <v>14089.503590454193</v>
      </c>
      <c r="AG15" s="4">
        <v>14089.503590454193</v>
      </c>
    </row>
    <row r="16" spans="1:33">
      <c r="A16" s="13" t="s">
        <v>24</v>
      </c>
      <c r="B16" s="4">
        <v>14089.503590454193</v>
      </c>
      <c r="C16" s="4">
        <v>14089.503590454193</v>
      </c>
      <c r="D16" s="4">
        <v>14089.503590454193</v>
      </c>
      <c r="E16" s="4">
        <v>14089.503590454193</v>
      </c>
      <c r="F16" s="4">
        <v>14089.503590454193</v>
      </c>
      <c r="G16" s="4">
        <v>14089.503590454193</v>
      </c>
      <c r="H16" s="4">
        <v>14089.503590454193</v>
      </c>
      <c r="I16" s="4">
        <v>14089.503590454193</v>
      </c>
      <c r="J16" s="4">
        <v>14089.503590454193</v>
      </c>
      <c r="K16" s="4">
        <v>14089.503590454193</v>
      </c>
      <c r="L16" s="4">
        <v>14089.503590454193</v>
      </c>
      <c r="M16" s="4">
        <v>14089.503590454193</v>
      </c>
      <c r="N16" s="4">
        <v>14089.503590454193</v>
      </c>
      <c r="O16" s="4">
        <v>14089.503590454193</v>
      </c>
      <c r="P16" s="4">
        <v>14089.503590454193</v>
      </c>
      <c r="Q16" s="4">
        <v>14089.503590454193</v>
      </c>
      <c r="R16" s="4">
        <v>14089.503590454193</v>
      </c>
      <c r="S16" s="4">
        <v>14089.503590454193</v>
      </c>
      <c r="T16" s="4">
        <v>14089.503590454193</v>
      </c>
      <c r="U16" s="4">
        <v>14089.503590454193</v>
      </c>
      <c r="V16" s="4">
        <v>14089.503590454193</v>
      </c>
      <c r="W16" s="4">
        <v>14089.503590454193</v>
      </c>
      <c r="X16" s="4">
        <v>14089.503590454193</v>
      </c>
      <c r="Y16" s="4">
        <v>14089.503590454193</v>
      </c>
      <c r="Z16" s="4">
        <v>14089.503590454193</v>
      </c>
      <c r="AA16" s="4">
        <v>14089.503590454193</v>
      </c>
      <c r="AB16" s="4">
        <v>14089.503590454193</v>
      </c>
      <c r="AC16" s="4">
        <v>14089.503590454193</v>
      </c>
      <c r="AD16" s="4">
        <v>14089.503590454193</v>
      </c>
      <c r="AE16" s="4">
        <v>14089.503590454193</v>
      </c>
      <c r="AF16" s="4">
        <v>14089.503590454193</v>
      </c>
      <c r="AG16" s="4">
        <v>14089.503590454193</v>
      </c>
    </row>
    <row r="17" spans="1:33">
      <c r="A17" s="13" t="s">
        <v>25</v>
      </c>
      <c r="B17" s="4">
        <v>253749.82984753032</v>
      </c>
      <c r="C17" s="4">
        <v>253749.82984753032</v>
      </c>
      <c r="D17" s="4">
        <v>253749.82984753032</v>
      </c>
      <c r="E17" s="4">
        <v>253749.82984753032</v>
      </c>
      <c r="F17" s="4">
        <v>253749.82984753032</v>
      </c>
      <c r="G17" s="4">
        <v>253749.82984753032</v>
      </c>
      <c r="H17" s="4">
        <v>253749.82984753032</v>
      </c>
      <c r="I17" s="4">
        <v>253749.82984753032</v>
      </c>
      <c r="J17" s="4">
        <v>253749.82984753032</v>
      </c>
      <c r="K17" s="4">
        <v>253749.82984753032</v>
      </c>
      <c r="L17" s="4">
        <v>253749.82984753032</v>
      </c>
      <c r="M17" s="4">
        <v>253749.82984753032</v>
      </c>
      <c r="N17" s="4">
        <v>253749.82984753032</v>
      </c>
      <c r="O17" s="4">
        <v>253749.82984753032</v>
      </c>
      <c r="P17" s="4">
        <v>253749.82984753032</v>
      </c>
      <c r="Q17" s="4">
        <v>253749.82984753032</v>
      </c>
      <c r="R17" s="4">
        <v>253749.82984753032</v>
      </c>
      <c r="S17" s="4">
        <v>253749.82984753032</v>
      </c>
      <c r="T17" s="4">
        <v>253749.82984753032</v>
      </c>
      <c r="U17" s="4">
        <v>253749.82984753032</v>
      </c>
      <c r="V17" s="4">
        <v>253749.82984753032</v>
      </c>
      <c r="W17" s="4">
        <v>253749.82984753032</v>
      </c>
      <c r="X17" s="4">
        <v>253749.82984753032</v>
      </c>
      <c r="Y17" s="4">
        <v>253749.82984753032</v>
      </c>
      <c r="Z17" s="4">
        <v>253749.82984753032</v>
      </c>
      <c r="AA17" s="4">
        <v>253749.82984753032</v>
      </c>
      <c r="AB17" s="4">
        <v>253749.82984753032</v>
      </c>
      <c r="AC17" s="4">
        <v>253749.82984753032</v>
      </c>
      <c r="AD17" s="4">
        <v>253749.82984753032</v>
      </c>
      <c r="AE17" s="4">
        <v>253749.82984753032</v>
      </c>
      <c r="AF17" s="4">
        <v>253749.82984753032</v>
      </c>
      <c r="AG17" s="4">
        <v>253749.82984753032</v>
      </c>
    </row>
    <row r="19" spans="1:33">
      <c r="A19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215F-303E-43D7-8AC3-6C7A49AFCDE2}">
  <sheetPr>
    <tabColor theme="6"/>
  </sheetPr>
  <dimension ref="A1:AG17"/>
  <sheetViews>
    <sheetView workbookViewId="0">
      <selection activeCell="S31" sqref="S31"/>
    </sheetView>
  </sheetViews>
  <sheetFormatPr defaultColWidth="9.140625" defaultRowHeight="15"/>
  <cols>
    <col min="1" max="1" width="41.5703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55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35">
        <v>3.6256791591385165</v>
      </c>
      <c r="C2" s="35">
        <v>3.6256791591385165</v>
      </c>
      <c r="D2" s="35">
        <v>3.6256791591385165</v>
      </c>
      <c r="E2" s="35">
        <v>3.6256791591385165</v>
      </c>
      <c r="F2" s="35">
        <v>3.6256791591385165</v>
      </c>
      <c r="G2" s="35">
        <v>3.6256791591385165</v>
      </c>
      <c r="H2" s="35">
        <v>3.6256791591385165</v>
      </c>
      <c r="I2" s="35">
        <v>3.6256791591385165</v>
      </c>
      <c r="J2" s="35">
        <v>3.6256791591385165</v>
      </c>
      <c r="K2" s="35">
        <v>3.6256791591385165</v>
      </c>
      <c r="L2" s="35">
        <v>3.6256791591385165</v>
      </c>
      <c r="M2" s="35">
        <v>3.6256791591385165</v>
      </c>
      <c r="N2" s="35">
        <v>3.6256791591385165</v>
      </c>
      <c r="O2" s="35">
        <v>3.6256791591385165</v>
      </c>
      <c r="P2" s="35">
        <v>3.6256791591385165</v>
      </c>
      <c r="Q2" s="35">
        <v>3.6256791591385165</v>
      </c>
      <c r="R2" s="35">
        <v>3.6256791591385165</v>
      </c>
      <c r="S2" s="35">
        <v>3.6256791591385165</v>
      </c>
      <c r="T2" s="35">
        <v>3.6256791591385165</v>
      </c>
      <c r="U2" s="35">
        <v>3.6256791591385165</v>
      </c>
      <c r="V2" s="35">
        <v>3.6256791591385165</v>
      </c>
      <c r="W2" s="35">
        <v>3.6256791591385165</v>
      </c>
      <c r="X2" s="35">
        <v>3.6256791591385165</v>
      </c>
      <c r="Y2" s="35">
        <v>3.6256791591385165</v>
      </c>
      <c r="Z2" s="35">
        <v>3.6256791591385165</v>
      </c>
      <c r="AA2" s="35">
        <v>3.6256791591385165</v>
      </c>
      <c r="AB2" s="35">
        <v>3.6256791591385165</v>
      </c>
      <c r="AC2" s="35">
        <v>3.6256791591385165</v>
      </c>
      <c r="AD2" s="35">
        <v>3.6256791591385165</v>
      </c>
      <c r="AE2" s="35">
        <v>3.6256791591385165</v>
      </c>
      <c r="AF2" s="35">
        <v>3.6256791591385165</v>
      </c>
      <c r="AG2" s="35">
        <v>3.6256791591385165</v>
      </c>
    </row>
    <row r="3" spans="1:33">
      <c r="A3" s="13" t="s">
        <v>14</v>
      </c>
      <c r="B3" s="35">
        <v>2.2124867557274697</v>
      </c>
      <c r="C3" s="35">
        <v>2.2124867557274697</v>
      </c>
      <c r="D3" s="35">
        <v>2.2124867557274697</v>
      </c>
      <c r="E3" s="35">
        <v>2.2124867557274697</v>
      </c>
      <c r="F3" s="35">
        <v>2.2124867557274697</v>
      </c>
      <c r="G3" s="35">
        <v>2.2124867557274697</v>
      </c>
      <c r="H3" s="35">
        <v>2.2124867557274697</v>
      </c>
      <c r="I3" s="35">
        <v>2.2124867557274697</v>
      </c>
      <c r="J3" s="35">
        <v>2.2124867557274697</v>
      </c>
      <c r="K3" s="35">
        <v>2.2124867557274697</v>
      </c>
      <c r="L3" s="35">
        <v>2.2124867557274697</v>
      </c>
      <c r="M3" s="35">
        <v>2.2124867557274697</v>
      </c>
      <c r="N3" s="35">
        <v>2.2124867557274697</v>
      </c>
      <c r="O3" s="35">
        <v>2.2124867557274697</v>
      </c>
      <c r="P3" s="35">
        <v>2.2124867557274697</v>
      </c>
      <c r="Q3" s="35">
        <v>2.2124867557274697</v>
      </c>
      <c r="R3" s="35">
        <v>2.2124867557274697</v>
      </c>
      <c r="S3" s="35">
        <v>2.2124867557274697</v>
      </c>
      <c r="T3" s="35">
        <v>2.2124867557274697</v>
      </c>
      <c r="U3" s="35">
        <v>2.2124867557274697</v>
      </c>
      <c r="V3" s="35">
        <v>2.2124867557274697</v>
      </c>
      <c r="W3" s="35">
        <v>2.2124867557274697</v>
      </c>
      <c r="X3" s="35">
        <v>2.2124867557274697</v>
      </c>
      <c r="Y3" s="35">
        <v>2.2124867557274697</v>
      </c>
      <c r="Z3" s="35">
        <v>2.2124867557274697</v>
      </c>
      <c r="AA3" s="35">
        <v>2.2124867557274697</v>
      </c>
      <c r="AB3" s="35">
        <v>2.2124867557274697</v>
      </c>
      <c r="AC3" s="35">
        <v>2.2124867557274697</v>
      </c>
      <c r="AD3" s="35">
        <v>2.2124867557274697</v>
      </c>
      <c r="AE3" s="35">
        <v>2.2124867557274697</v>
      </c>
      <c r="AF3" s="35">
        <v>2.2124867557274697</v>
      </c>
      <c r="AG3" s="35">
        <v>2.2124867557274697</v>
      </c>
    </row>
    <row r="4" spans="1:33">
      <c r="A4" s="13" t="s">
        <v>7</v>
      </c>
      <c r="B4" s="35">
        <v>0.15230684857126578</v>
      </c>
      <c r="C4" s="35">
        <v>0.15230684857126578</v>
      </c>
      <c r="D4" s="35">
        <v>0.15230684857126578</v>
      </c>
      <c r="E4" s="35">
        <v>0.15230684857126578</v>
      </c>
      <c r="F4" s="35">
        <v>0.15230684857126578</v>
      </c>
      <c r="G4" s="35">
        <v>0.15230684857126578</v>
      </c>
      <c r="H4" s="35">
        <v>0.15230684857126578</v>
      </c>
      <c r="I4" s="35">
        <v>0.15230684857126578</v>
      </c>
      <c r="J4" s="35">
        <v>0.15230684857126578</v>
      </c>
      <c r="K4" s="35">
        <v>0.15230684857126578</v>
      </c>
      <c r="L4" s="35">
        <v>0.15230684857126578</v>
      </c>
      <c r="M4" s="35">
        <v>0.15230684857126578</v>
      </c>
      <c r="N4" s="35">
        <v>0.15230684857126578</v>
      </c>
      <c r="O4" s="35">
        <v>0.15230684857126578</v>
      </c>
      <c r="P4" s="35">
        <v>0.15230684857126578</v>
      </c>
      <c r="Q4" s="35">
        <v>0.15230684857126578</v>
      </c>
      <c r="R4" s="35">
        <v>0.15230684857126578</v>
      </c>
      <c r="S4" s="35">
        <v>0.15230684857126578</v>
      </c>
      <c r="T4" s="35">
        <v>0.15230684857126578</v>
      </c>
      <c r="U4" s="35">
        <v>0.15230684857126578</v>
      </c>
      <c r="V4" s="35">
        <v>0.15230684857126578</v>
      </c>
      <c r="W4" s="35">
        <v>0.15230684857126578</v>
      </c>
      <c r="X4" s="35">
        <v>0.15230684857126578</v>
      </c>
      <c r="Y4" s="35">
        <v>0.15230684857126578</v>
      </c>
      <c r="Z4" s="35">
        <v>0.15230684857126578</v>
      </c>
      <c r="AA4" s="35">
        <v>0.15230684857126578</v>
      </c>
      <c r="AB4" s="35">
        <v>0.15230684857126578</v>
      </c>
      <c r="AC4" s="35">
        <v>0.15230684857126578</v>
      </c>
      <c r="AD4" s="35">
        <v>0.15230684857126578</v>
      </c>
      <c r="AE4" s="35">
        <v>0.15230684857126578</v>
      </c>
      <c r="AF4" s="35">
        <v>0.15230684857126578</v>
      </c>
      <c r="AG4" s="35">
        <v>0.15230684857126578</v>
      </c>
    </row>
    <row r="5" spans="1:33">
      <c r="A5" s="13" t="s">
        <v>8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</row>
    <row r="6" spans="1:33">
      <c r="A6" s="13" t="s">
        <v>21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</row>
    <row r="7" spans="1:33">
      <c r="A7" s="13" t="s">
        <v>9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</row>
    <row r="8" spans="1:33">
      <c r="A8" s="13" t="s">
        <v>10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</row>
    <row r="9" spans="1:33">
      <c r="A9" s="13" t="s">
        <v>11</v>
      </c>
      <c r="B9" s="35">
        <v>6.9518421539183022</v>
      </c>
      <c r="C9" s="35">
        <v>6.9518421539183022</v>
      </c>
      <c r="D9" s="35">
        <v>6.9518421539183022</v>
      </c>
      <c r="E9" s="35">
        <v>6.9518421539183022</v>
      </c>
      <c r="F9" s="35">
        <v>6.9518421539183022</v>
      </c>
      <c r="G9" s="35">
        <v>6.9518421539183022</v>
      </c>
      <c r="H9" s="35">
        <v>6.9518421539183022</v>
      </c>
      <c r="I9" s="35">
        <v>6.9518421539183022</v>
      </c>
      <c r="J9" s="35">
        <v>6.9518421539183022</v>
      </c>
      <c r="K9" s="35">
        <v>6.9518421539183022</v>
      </c>
      <c r="L9" s="35">
        <v>6.9518421539183022</v>
      </c>
      <c r="M9" s="35">
        <v>6.9518421539183022</v>
      </c>
      <c r="N9" s="35">
        <v>6.9518421539183022</v>
      </c>
      <c r="O9" s="35">
        <v>6.9518421539183022</v>
      </c>
      <c r="P9" s="35">
        <v>6.9518421539183022</v>
      </c>
      <c r="Q9" s="35">
        <v>6.9518421539183022</v>
      </c>
      <c r="R9" s="35">
        <v>6.9518421539183022</v>
      </c>
      <c r="S9" s="35">
        <v>6.9518421539183022</v>
      </c>
      <c r="T9" s="35">
        <v>6.9518421539183022</v>
      </c>
      <c r="U9" s="35">
        <v>6.9518421539183022</v>
      </c>
      <c r="V9" s="35">
        <v>6.9518421539183022</v>
      </c>
      <c r="W9" s="35">
        <v>6.9518421539183022</v>
      </c>
      <c r="X9" s="35">
        <v>6.9518421539183022</v>
      </c>
      <c r="Y9" s="35">
        <v>6.9518421539183022</v>
      </c>
      <c r="Z9" s="35">
        <v>6.9518421539183022</v>
      </c>
      <c r="AA9" s="35">
        <v>6.9518421539183022</v>
      </c>
      <c r="AB9" s="35">
        <v>6.9518421539183022</v>
      </c>
      <c r="AC9" s="35">
        <v>6.9518421539183022</v>
      </c>
      <c r="AD9" s="35">
        <v>6.9518421539183022</v>
      </c>
      <c r="AE9" s="35">
        <v>6.9518421539183022</v>
      </c>
      <c r="AF9" s="35">
        <v>6.9518421539183022</v>
      </c>
      <c r="AG9" s="35">
        <v>6.9518421539183022</v>
      </c>
    </row>
    <row r="10" spans="1:33">
      <c r="A10" s="13" t="s">
        <v>15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</row>
    <row r="11" spans="1:33">
      <c r="A11" s="13" t="s">
        <v>16</v>
      </c>
      <c r="B11" s="35">
        <v>2.2124867557274697</v>
      </c>
      <c r="C11" s="35">
        <v>2.2124867557274697</v>
      </c>
      <c r="D11" s="35">
        <v>2.2124867557274697</v>
      </c>
      <c r="E11" s="35">
        <v>2.2124867557274697</v>
      </c>
      <c r="F11" s="35">
        <v>2.2124867557274697</v>
      </c>
      <c r="G11" s="35">
        <v>2.2124867557274697</v>
      </c>
      <c r="H11" s="35">
        <v>2.2124867557274697</v>
      </c>
      <c r="I11" s="35">
        <v>2.2124867557274697</v>
      </c>
      <c r="J11" s="35">
        <v>2.2124867557274697</v>
      </c>
      <c r="K11" s="35">
        <v>2.2124867557274697</v>
      </c>
      <c r="L11" s="35">
        <v>2.2124867557274697</v>
      </c>
      <c r="M11" s="35">
        <v>2.2124867557274697</v>
      </c>
      <c r="N11" s="35">
        <v>2.2124867557274697</v>
      </c>
      <c r="O11" s="35">
        <v>2.2124867557274697</v>
      </c>
      <c r="P11" s="35">
        <v>2.2124867557274697</v>
      </c>
      <c r="Q11" s="35">
        <v>2.2124867557274697</v>
      </c>
      <c r="R11" s="35">
        <v>2.2124867557274697</v>
      </c>
      <c r="S11" s="35">
        <v>2.2124867557274697</v>
      </c>
      <c r="T11" s="35">
        <v>2.2124867557274697</v>
      </c>
      <c r="U11" s="35">
        <v>2.2124867557274697</v>
      </c>
      <c r="V11" s="35">
        <v>2.2124867557274697</v>
      </c>
      <c r="W11" s="35">
        <v>2.2124867557274697</v>
      </c>
      <c r="X11" s="35">
        <v>2.2124867557274697</v>
      </c>
      <c r="Y11" s="35">
        <v>2.2124867557274697</v>
      </c>
      <c r="Z11" s="35">
        <v>2.2124867557274697</v>
      </c>
      <c r="AA11" s="35">
        <v>2.2124867557274697</v>
      </c>
      <c r="AB11" s="35">
        <v>2.2124867557274697</v>
      </c>
      <c r="AC11" s="35">
        <v>2.2124867557274697</v>
      </c>
      <c r="AD11" s="35">
        <v>2.2124867557274697</v>
      </c>
      <c r="AE11" s="35">
        <v>2.2124867557274697</v>
      </c>
      <c r="AF11" s="35">
        <v>2.2124867557274697</v>
      </c>
      <c r="AG11" s="35">
        <v>2.2124867557274697</v>
      </c>
    </row>
    <row r="12" spans="1:33">
      <c r="A12" s="13" t="s">
        <v>17</v>
      </c>
      <c r="B12" s="35">
        <v>7.295618081459569</v>
      </c>
      <c r="C12" s="35">
        <v>7.295618081459569</v>
      </c>
      <c r="D12" s="35">
        <v>7.295618081459569</v>
      </c>
      <c r="E12" s="35">
        <v>7.295618081459569</v>
      </c>
      <c r="F12" s="35">
        <v>7.295618081459569</v>
      </c>
      <c r="G12" s="35">
        <v>7.295618081459569</v>
      </c>
      <c r="H12" s="35">
        <v>7.295618081459569</v>
      </c>
      <c r="I12" s="35">
        <v>7.295618081459569</v>
      </c>
      <c r="J12" s="35">
        <v>7.295618081459569</v>
      </c>
      <c r="K12" s="35">
        <v>7.295618081459569</v>
      </c>
      <c r="L12" s="35">
        <v>7.295618081459569</v>
      </c>
      <c r="M12" s="35">
        <v>7.295618081459569</v>
      </c>
      <c r="N12" s="35">
        <v>7.295618081459569</v>
      </c>
      <c r="O12" s="35">
        <v>7.295618081459569</v>
      </c>
      <c r="P12" s="35">
        <v>7.295618081459569</v>
      </c>
      <c r="Q12" s="35">
        <v>7.295618081459569</v>
      </c>
      <c r="R12" s="35">
        <v>7.295618081459569</v>
      </c>
      <c r="S12" s="35">
        <v>7.295618081459569</v>
      </c>
      <c r="T12" s="35">
        <v>7.295618081459569</v>
      </c>
      <c r="U12" s="35">
        <v>7.295618081459569</v>
      </c>
      <c r="V12" s="35">
        <v>7.295618081459569</v>
      </c>
      <c r="W12" s="35">
        <v>7.295618081459569</v>
      </c>
      <c r="X12" s="35">
        <v>7.295618081459569</v>
      </c>
      <c r="Y12" s="35">
        <v>7.295618081459569</v>
      </c>
      <c r="Z12" s="35">
        <v>7.295618081459569</v>
      </c>
      <c r="AA12" s="35">
        <v>7.295618081459569</v>
      </c>
      <c r="AB12" s="35">
        <v>7.295618081459569</v>
      </c>
      <c r="AC12" s="35">
        <v>7.295618081459569</v>
      </c>
      <c r="AD12" s="35">
        <v>7.295618081459569</v>
      </c>
      <c r="AE12" s="35">
        <v>7.295618081459569</v>
      </c>
      <c r="AF12" s="35">
        <v>7.295618081459569</v>
      </c>
      <c r="AG12" s="35">
        <v>7.295618081459569</v>
      </c>
    </row>
    <row r="13" spans="1:33">
      <c r="A13" s="13" t="s">
        <v>22</v>
      </c>
      <c r="B13" s="35">
        <v>6.1423270460699575</v>
      </c>
      <c r="C13" s="35">
        <v>6.1423270460699575</v>
      </c>
      <c r="D13" s="35">
        <v>6.1423270460699575</v>
      </c>
      <c r="E13" s="35">
        <v>6.1423270460699575</v>
      </c>
      <c r="F13" s="35">
        <v>6.1423270460699575</v>
      </c>
      <c r="G13" s="35">
        <v>6.1423270460699575</v>
      </c>
      <c r="H13" s="35">
        <v>6.1423270460699575</v>
      </c>
      <c r="I13" s="35">
        <v>6.1423270460699575</v>
      </c>
      <c r="J13" s="35">
        <v>6.1423270460699575</v>
      </c>
      <c r="K13" s="35">
        <v>6.1423270460699575</v>
      </c>
      <c r="L13" s="35">
        <v>6.1423270460699575</v>
      </c>
      <c r="M13" s="35">
        <v>6.1423270460699575</v>
      </c>
      <c r="N13" s="35">
        <v>6.1423270460699575</v>
      </c>
      <c r="O13" s="35">
        <v>6.1423270460699575</v>
      </c>
      <c r="P13" s="35">
        <v>6.1423270460699575</v>
      </c>
      <c r="Q13" s="35">
        <v>6.1423270460699575</v>
      </c>
      <c r="R13" s="35">
        <v>6.1423270460699575</v>
      </c>
      <c r="S13" s="35">
        <v>6.1423270460699575</v>
      </c>
      <c r="T13" s="35">
        <v>6.1423270460699575</v>
      </c>
      <c r="U13" s="35">
        <v>6.1423270460699575</v>
      </c>
      <c r="V13" s="35">
        <v>6.1423270460699575</v>
      </c>
      <c r="W13" s="35">
        <v>6.1423270460699575</v>
      </c>
      <c r="X13" s="35">
        <v>6.1423270460699575</v>
      </c>
      <c r="Y13" s="35">
        <v>6.1423270460699575</v>
      </c>
      <c r="Z13" s="35">
        <v>6.1423270460699575</v>
      </c>
      <c r="AA13" s="35">
        <v>6.1423270460699575</v>
      </c>
      <c r="AB13" s="35">
        <v>6.1423270460699575</v>
      </c>
      <c r="AC13" s="35">
        <v>6.1423270460699575</v>
      </c>
      <c r="AD13" s="35">
        <v>6.1423270460699575</v>
      </c>
      <c r="AE13" s="35">
        <v>6.1423270460699575</v>
      </c>
      <c r="AF13" s="35">
        <v>6.1423270460699575</v>
      </c>
      <c r="AG13" s="35">
        <v>6.1423270460699575</v>
      </c>
    </row>
    <row r="14" spans="1:33">
      <c r="A14" s="13" t="s">
        <v>20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</row>
    <row r="15" spans="1:33">
      <c r="A15" s="13" t="s">
        <v>23</v>
      </c>
      <c r="B15" s="35">
        <v>2.2124867557274697</v>
      </c>
      <c r="C15" s="35">
        <v>2.2124867557274697</v>
      </c>
      <c r="D15" s="35">
        <v>2.2124867557274697</v>
      </c>
      <c r="E15" s="35">
        <v>2.2124867557274697</v>
      </c>
      <c r="F15" s="35">
        <v>2.2124867557274697</v>
      </c>
      <c r="G15" s="35">
        <v>2.2124867557274697</v>
      </c>
      <c r="H15" s="35">
        <v>2.2124867557274697</v>
      </c>
      <c r="I15" s="35">
        <v>2.2124867557274697</v>
      </c>
      <c r="J15" s="35">
        <v>2.2124867557274697</v>
      </c>
      <c r="K15" s="35">
        <v>2.2124867557274697</v>
      </c>
      <c r="L15" s="35">
        <v>2.2124867557274697</v>
      </c>
      <c r="M15" s="35">
        <v>2.2124867557274697</v>
      </c>
      <c r="N15" s="35">
        <v>2.2124867557274697</v>
      </c>
      <c r="O15" s="35">
        <v>2.2124867557274697</v>
      </c>
      <c r="P15" s="35">
        <v>2.2124867557274697</v>
      </c>
      <c r="Q15" s="35">
        <v>2.2124867557274697</v>
      </c>
      <c r="R15" s="35">
        <v>2.2124867557274697</v>
      </c>
      <c r="S15" s="35">
        <v>2.2124867557274697</v>
      </c>
      <c r="T15" s="35">
        <v>2.2124867557274697</v>
      </c>
      <c r="U15" s="35">
        <v>2.2124867557274697</v>
      </c>
      <c r="V15" s="35">
        <v>2.2124867557274697</v>
      </c>
      <c r="W15" s="35">
        <v>2.2124867557274697</v>
      </c>
      <c r="X15" s="35">
        <v>2.2124867557274697</v>
      </c>
      <c r="Y15" s="35">
        <v>2.2124867557274697</v>
      </c>
      <c r="Z15" s="35">
        <v>2.2124867557274697</v>
      </c>
      <c r="AA15" s="35">
        <v>2.2124867557274697</v>
      </c>
      <c r="AB15" s="35">
        <v>2.2124867557274697</v>
      </c>
      <c r="AC15" s="35">
        <v>2.2124867557274697</v>
      </c>
      <c r="AD15" s="35">
        <v>2.2124867557274697</v>
      </c>
      <c r="AE15" s="35">
        <v>2.2124867557274697</v>
      </c>
      <c r="AF15" s="35">
        <v>2.2124867557274697</v>
      </c>
      <c r="AG15" s="35">
        <v>2.2124867557274697</v>
      </c>
    </row>
    <row r="16" spans="1:33">
      <c r="A16" s="13" t="s">
        <v>24</v>
      </c>
      <c r="B16" s="35">
        <v>2.2124867557274697</v>
      </c>
      <c r="C16" s="35">
        <v>2.2124867557274697</v>
      </c>
      <c r="D16" s="35">
        <v>2.2124867557274697</v>
      </c>
      <c r="E16" s="35">
        <v>2.2124867557274697</v>
      </c>
      <c r="F16" s="35">
        <v>2.2124867557274697</v>
      </c>
      <c r="G16" s="35">
        <v>2.2124867557274697</v>
      </c>
      <c r="H16" s="35">
        <v>2.2124867557274697</v>
      </c>
      <c r="I16" s="35">
        <v>2.2124867557274697</v>
      </c>
      <c r="J16" s="35">
        <v>2.2124867557274697</v>
      </c>
      <c r="K16" s="35">
        <v>2.2124867557274697</v>
      </c>
      <c r="L16" s="35">
        <v>2.2124867557274697</v>
      </c>
      <c r="M16" s="35">
        <v>2.2124867557274697</v>
      </c>
      <c r="N16" s="35">
        <v>2.2124867557274697</v>
      </c>
      <c r="O16" s="35">
        <v>2.2124867557274697</v>
      </c>
      <c r="P16" s="35">
        <v>2.2124867557274697</v>
      </c>
      <c r="Q16" s="35">
        <v>2.2124867557274697</v>
      </c>
      <c r="R16" s="35">
        <v>2.2124867557274697</v>
      </c>
      <c r="S16" s="35">
        <v>2.2124867557274697</v>
      </c>
      <c r="T16" s="35">
        <v>2.2124867557274697</v>
      </c>
      <c r="U16" s="35">
        <v>2.2124867557274697</v>
      </c>
      <c r="V16" s="35">
        <v>2.2124867557274697</v>
      </c>
      <c r="W16" s="35">
        <v>2.2124867557274697</v>
      </c>
      <c r="X16" s="35">
        <v>2.2124867557274697</v>
      </c>
      <c r="Y16" s="35">
        <v>2.2124867557274697</v>
      </c>
      <c r="Z16" s="35">
        <v>2.2124867557274697</v>
      </c>
      <c r="AA16" s="35">
        <v>2.2124867557274697</v>
      </c>
      <c r="AB16" s="35">
        <v>2.2124867557274697</v>
      </c>
      <c r="AC16" s="35">
        <v>2.2124867557274697</v>
      </c>
      <c r="AD16" s="35">
        <v>2.2124867557274697</v>
      </c>
      <c r="AE16" s="35">
        <v>2.2124867557274697</v>
      </c>
      <c r="AF16" s="35">
        <v>2.2124867557274697</v>
      </c>
      <c r="AG16" s="35">
        <v>2.2124867557274697</v>
      </c>
    </row>
    <row r="17" spans="1:33">
      <c r="A17" s="13" t="s">
        <v>25</v>
      </c>
      <c r="B17" s="35">
        <v>6.7522876908857299</v>
      </c>
      <c r="C17" s="35">
        <v>6.7522876908857299</v>
      </c>
      <c r="D17" s="35">
        <v>6.7522876908857299</v>
      </c>
      <c r="E17" s="35">
        <v>6.7522876908857299</v>
      </c>
      <c r="F17" s="35">
        <v>6.7522876908857299</v>
      </c>
      <c r="G17" s="35">
        <v>6.7522876908857299</v>
      </c>
      <c r="H17" s="35">
        <v>6.7522876908857299</v>
      </c>
      <c r="I17" s="35">
        <v>6.7522876908857299</v>
      </c>
      <c r="J17" s="35">
        <v>6.7522876908857299</v>
      </c>
      <c r="K17" s="35">
        <v>6.7522876908857299</v>
      </c>
      <c r="L17" s="35">
        <v>6.7522876908857299</v>
      </c>
      <c r="M17" s="35">
        <v>6.7522876908857299</v>
      </c>
      <c r="N17" s="35">
        <v>6.7522876908857299</v>
      </c>
      <c r="O17" s="35">
        <v>6.7522876908857299</v>
      </c>
      <c r="P17" s="35">
        <v>6.7522876908857299</v>
      </c>
      <c r="Q17" s="35">
        <v>6.7522876908857299</v>
      </c>
      <c r="R17" s="35">
        <v>6.7522876908857299</v>
      </c>
      <c r="S17" s="35">
        <v>6.7522876908857299</v>
      </c>
      <c r="T17" s="35">
        <v>6.7522876908857299</v>
      </c>
      <c r="U17" s="35">
        <v>6.7522876908857299</v>
      </c>
      <c r="V17" s="35">
        <v>6.7522876908857299</v>
      </c>
      <c r="W17" s="35">
        <v>6.7522876908857299</v>
      </c>
      <c r="X17" s="35">
        <v>6.7522876908857299</v>
      </c>
      <c r="Y17" s="35">
        <v>6.7522876908857299</v>
      </c>
      <c r="Z17" s="35">
        <v>6.7522876908857299</v>
      </c>
      <c r="AA17" s="35">
        <v>6.7522876908857299</v>
      </c>
      <c r="AB17" s="35">
        <v>6.7522876908857299</v>
      </c>
      <c r="AC17" s="35">
        <v>6.7522876908857299</v>
      </c>
      <c r="AD17" s="35">
        <v>6.7522876908857299</v>
      </c>
      <c r="AE17" s="35">
        <v>6.7522876908857299</v>
      </c>
      <c r="AF17" s="35">
        <v>6.7522876908857299</v>
      </c>
      <c r="AG17" s="35">
        <v>6.7522876908857299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7CC2-67DC-4C7C-90E3-46135B23BC15}">
  <sheetPr>
    <tabColor theme="6"/>
  </sheetPr>
  <dimension ref="A1:AG17"/>
  <sheetViews>
    <sheetView workbookViewId="0">
      <selection sqref="A1:XFD1048576"/>
    </sheetView>
  </sheetViews>
  <sheetFormatPr defaultColWidth="9.140625" defaultRowHeight="15"/>
  <cols>
    <col min="1" max="1" width="41.5703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</row>
    <row r="3" spans="1:33">
      <c r="A3" s="13" t="s">
        <v>14</v>
      </c>
      <c r="B3" s="35">
        <v>3.5973528438891544</v>
      </c>
      <c r="C3" s="35">
        <v>3.5973528438891544</v>
      </c>
      <c r="D3" s="35">
        <v>3.5973528438891544</v>
      </c>
      <c r="E3" s="35">
        <v>3.5973528438891544</v>
      </c>
      <c r="F3" s="35">
        <v>3.5973528438891544</v>
      </c>
      <c r="G3" s="35">
        <v>3.5973528438891544</v>
      </c>
      <c r="H3" s="35">
        <v>3.5973528438891544</v>
      </c>
      <c r="I3" s="35">
        <v>3.5973528438891544</v>
      </c>
      <c r="J3" s="35">
        <v>3.5973528438891544</v>
      </c>
      <c r="K3" s="35">
        <v>3.5973528438891544</v>
      </c>
      <c r="L3" s="35">
        <v>3.5973528438891544</v>
      </c>
      <c r="M3" s="35">
        <v>3.5973528438891544</v>
      </c>
      <c r="N3" s="35">
        <v>3.5973528438891544</v>
      </c>
      <c r="O3" s="35">
        <v>3.5973528438891544</v>
      </c>
      <c r="P3" s="35">
        <v>3.5973528438891544</v>
      </c>
      <c r="Q3" s="35">
        <v>3.5973528438891544</v>
      </c>
      <c r="R3" s="35">
        <v>3.5973528438891544</v>
      </c>
      <c r="S3" s="35">
        <v>3.5973528438891544</v>
      </c>
      <c r="T3" s="35">
        <v>3.5973528438891544</v>
      </c>
      <c r="U3" s="35">
        <v>3.5973528438891544</v>
      </c>
      <c r="V3" s="35">
        <v>3.5973528438891544</v>
      </c>
      <c r="W3" s="35">
        <v>3.5973528438891544</v>
      </c>
      <c r="X3" s="35">
        <v>3.5973528438891544</v>
      </c>
      <c r="Y3" s="35">
        <v>3.5973528438891544</v>
      </c>
      <c r="Z3" s="35">
        <v>3.5973528438891544</v>
      </c>
      <c r="AA3" s="35">
        <v>3.5973528438891544</v>
      </c>
      <c r="AB3" s="35">
        <v>3.5973528438891544</v>
      </c>
      <c r="AC3" s="35">
        <v>3.5973528438891544</v>
      </c>
      <c r="AD3" s="35">
        <v>3.5973528438891544</v>
      </c>
      <c r="AE3" s="35">
        <v>3.5973528438891544</v>
      </c>
      <c r="AF3" s="35">
        <v>3.5973528438891544</v>
      </c>
      <c r="AG3" s="35">
        <v>3.5973528438891544</v>
      </c>
    </row>
    <row r="4" spans="1:33">
      <c r="A4" s="13" t="s">
        <v>7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</row>
    <row r="5" spans="1:33">
      <c r="A5" s="13" t="s">
        <v>8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</row>
    <row r="6" spans="1:33">
      <c r="A6" s="13" t="s">
        <v>21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</row>
    <row r="7" spans="1:33">
      <c r="A7" s="13" t="s">
        <v>9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</row>
    <row r="8" spans="1:33">
      <c r="A8" s="13" t="s">
        <v>10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</row>
    <row r="9" spans="1:33">
      <c r="A9" s="13" t="s">
        <v>11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</row>
    <row r="10" spans="1:33">
      <c r="A10" s="13" t="s">
        <v>15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</row>
    <row r="11" spans="1:33">
      <c r="A11" s="13" t="s">
        <v>16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</row>
    <row r="12" spans="1:33">
      <c r="A12" s="13" t="s">
        <v>17</v>
      </c>
      <c r="B12" s="35">
        <v>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</row>
    <row r="13" spans="1:33">
      <c r="A13" s="13" t="s">
        <v>22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</row>
    <row r="14" spans="1:33">
      <c r="A14" s="13" t="s">
        <v>20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</row>
    <row r="15" spans="1:33">
      <c r="A15" s="13" t="s">
        <v>23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</row>
    <row r="16" spans="1:33">
      <c r="A16" s="13" t="s">
        <v>24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</row>
    <row r="17" spans="1:33">
      <c r="A17" s="13" t="s">
        <v>25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BFEE-0CC9-4E79-B465-A4CD997E627F}">
  <sheetPr>
    <tabColor theme="6"/>
  </sheetPr>
  <dimension ref="A1:AG17"/>
  <sheetViews>
    <sheetView workbookViewId="0">
      <selection activeCell="N26" sqref="N26"/>
    </sheetView>
  </sheetViews>
  <sheetFormatPr defaultColWidth="9.140625" defaultRowHeight="15"/>
  <cols>
    <col min="1" max="1" width="41.5703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57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36">
        <v>9.2224599999999999</v>
      </c>
      <c r="C2" s="35">
        <v>9.2224599999999999</v>
      </c>
      <c r="D2" s="35">
        <v>9.2224599999999999</v>
      </c>
      <c r="E2" s="35">
        <v>9.2224599999999999</v>
      </c>
      <c r="F2" s="35">
        <v>9.2224599999999999</v>
      </c>
      <c r="G2" s="35">
        <v>9.2224599999999999</v>
      </c>
      <c r="H2" s="35">
        <v>9.2224599999999999</v>
      </c>
      <c r="I2" s="35">
        <v>9.2224599999999999</v>
      </c>
      <c r="J2" s="35">
        <v>9.2224599999999999</v>
      </c>
      <c r="K2" s="35">
        <v>9.2224599999999999</v>
      </c>
      <c r="L2" s="35">
        <v>9.2224599999999999</v>
      </c>
      <c r="M2" s="35">
        <v>9.2224599999999999</v>
      </c>
      <c r="N2" s="35">
        <v>9.2224599999999999</v>
      </c>
      <c r="O2" s="35">
        <v>9.2224599999999999</v>
      </c>
      <c r="P2" s="35">
        <v>9.2224599999999999</v>
      </c>
      <c r="Q2" s="35">
        <v>9.2224599999999999</v>
      </c>
      <c r="R2" s="35">
        <v>9.2224599999999999</v>
      </c>
      <c r="S2" s="35">
        <v>9.2224599999999999</v>
      </c>
      <c r="T2" s="35">
        <v>9.2224599999999999</v>
      </c>
      <c r="U2" s="35">
        <v>9.2224599999999999</v>
      </c>
      <c r="V2" s="35">
        <v>9.2224599999999999</v>
      </c>
      <c r="W2" s="35">
        <v>9.2224599999999999</v>
      </c>
      <c r="X2" s="35">
        <v>9.2224599999999999</v>
      </c>
      <c r="Y2" s="35">
        <v>9.2224599999999999</v>
      </c>
      <c r="Z2" s="35">
        <v>9.2224599999999999</v>
      </c>
      <c r="AA2" s="35">
        <v>9.2224599999999999</v>
      </c>
      <c r="AB2" s="35">
        <v>9.2224599999999999</v>
      </c>
      <c r="AC2" s="35">
        <v>9.2224599999999999</v>
      </c>
      <c r="AD2" s="35">
        <v>9.2224599999999999</v>
      </c>
      <c r="AE2" s="35">
        <v>9.2224599999999999</v>
      </c>
      <c r="AF2" s="35">
        <v>9.2224599999999999</v>
      </c>
      <c r="AG2" s="35">
        <v>9.2224599999999999</v>
      </c>
    </row>
    <row r="3" spans="1:33">
      <c r="A3" s="13" t="s">
        <v>14</v>
      </c>
      <c r="B3" s="36">
        <v>1.5625200000000001</v>
      </c>
      <c r="C3" s="35">
        <v>1.5625200000000001</v>
      </c>
      <c r="D3" s="35">
        <v>1.5625200000000001</v>
      </c>
      <c r="E3" s="35">
        <v>1.5625200000000001</v>
      </c>
      <c r="F3" s="35">
        <v>1.5625200000000001</v>
      </c>
      <c r="G3" s="35">
        <v>1.5625200000000001</v>
      </c>
      <c r="H3" s="35">
        <v>1.5625200000000001</v>
      </c>
      <c r="I3" s="35">
        <v>1.5625200000000001</v>
      </c>
      <c r="J3" s="35">
        <v>1.5625200000000001</v>
      </c>
      <c r="K3" s="35">
        <v>1.5625200000000001</v>
      </c>
      <c r="L3" s="35">
        <v>1.5625200000000001</v>
      </c>
      <c r="M3" s="35">
        <v>1.5625200000000001</v>
      </c>
      <c r="N3" s="35">
        <v>1.5625200000000001</v>
      </c>
      <c r="O3" s="35">
        <v>1.5625200000000001</v>
      </c>
      <c r="P3" s="35">
        <v>1.5625200000000001</v>
      </c>
      <c r="Q3" s="35">
        <v>1.5625200000000001</v>
      </c>
      <c r="R3" s="35">
        <v>1.5625200000000001</v>
      </c>
      <c r="S3" s="35">
        <v>1.5625200000000001</v>
      </c>
      <c r="T3" s="35">
        <v>1.5625200000000001</v>
      </c>
      <c r="U3" s="35">
        <v>1.5625200000000001</v>
      </c>
      <c r="V3" s="35">
        <v>1.5625200000000001</v>
      </c>
      <c r="W3" s="35">
        <v>1.5625200000000001</v>
      </c>
      <c r="X3" s="35">
        <v>1.5625200000000001</v>
      </c>
      <c r="Y3" s="35">
        <v>1.5625200000000001</v>
      </c>
      <c r="Z3" s="35">
        <v>1.5625200000000001</v>
      </c>
      <c r="AA3" s="35">
        <v>1.5625200000000001</v>
      </c>
      <c r="AB3" s="35">
        <v>1.5625200000000001</v>
      </c>
      <c r="AC3" s="35">
        <v>1.5625200000000001</v>
      </c>
      <c r="AD3" s="35">
        <v>1.5625200000000001</v>
      </c>
      <c r="AE3" s="35">
        <v>1.5625200000000001</v>
      </c>
      <c r="AF3" s="35">
        <v>1.5625200000000001</v>
      </c>
      <c r="AG3" s="35">
        <v>1.5625200000000001</v>
      </c>
    </row>
    <row r="4" spans="1:33">
      <c r="A4" s="13" t="s">
        <v>7</v>
      </c>
      <c r="B4" s="36">
        <v>2.1118972332015806</v>
      </c>
      <c r="C4" s="35">
        <v>2.1118972332015806</v>
      </c>
      <c r="D4" s="35">
        <v>2.1118972332015806</v>
      </c>
      <c r="E4" s="35">
        <v>2.1118972332015806</v>
      </c>
      <c r="F4" s="35">
        <v>2.1118972332015806</v>
      </c>
      <c r="G4" s="35">
        <v>2.1118972332015806</v>
      </c>
      <c r="H4" s="35">
        <v>2.1118972332015806</v>
      </c>
      <c r="I4" s="35">
        <v>2.1118972332015806</v>
      </c>
      <c r="J4" s="35">
        <v>2.1118972332015806</v>
      </c>
      <c r="K4" s="35">
        <v>2.1118972332015806</v>
      </c>
      <c r="L4" s="35">
        <v>2.1118972332015806</v>
      </c>
      <c r="M4" s="35">
        <v>2.1118972332015806</v>
      </c>
      <c r="N4" s="35">
        <v>2.1118972332015806</v>
      </c>
      <c r="O4" s="35">
        <v>2.1118972332015806</v>
      </c>
      <c r="P4" s="35">
        <v>2.1118972332015806</v>
      </c>
      <c r="Q4" s="35">
        <v>2.1118972332015806</v>
      </c>
      <c r="R4" s="35">
        <v>2.1118972332015806</v>
      </c>
      <c r="S4" s="35">
        <v>2.1118972332015806</v>
      </c>
      <c r="T4" s="35">
        <v>2.1118972332015806</v>
      </c>
      <c r="U4" s="35">
        <v>2.1118972332015806</v>
      </c>
      <c r="V4" s="35">
        <v>2.1118972332015806</v>
      </c>
      <c r="W4" s="35">
        <v>2.1118972332015806</v>
      </c>
      <c r="X4" s="35">
        <v>2.1118972332015806</v>
      </c>
      <c r="Y4" s="35">
        <v>2.1118972332015806</v>
      </c>
      <c r="Z4" s="35">
        <v>2.1118972332015806</v>
      </c>
      <c r="AA4" s="35">
        <v>2.1118972332015806</v>
      </c>
      <c r="AB4" s="35">
        <v>2.1118972332015806</v>
      </c>
      <c r="AC4" s="35">
        <v>2.1118972332015806</v>
      </c>
      <c r="AD4" s="35">
        <v>2.1118972332015806</v>
      </c>
      <c r="AE4" s="35">
        <v>2.1118972332015806</v>
      </c>
      <c r="AF4" s="35">
        <v>2.1118972332015806</v>
      </c>
      <c r="AG4" s="35">
        <v>2.1118972332015806</v>
      </c>
    </row>
    <row r="5" spans="1:33">
      <c r="A5" s="13" t="s">
        <v>8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</row>
    <row r="6" spans="1:33">
      <c r="A6" s="13" t="s">
        <v>21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</row>
    <row r="7" spans="1:33">
      <c r="A7" s="13" t="s">
        <v>9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</row>
    <row r="8" spans="1:33">
      <c r="A8" s="13" t="s">
        <v>10</v>
      </c>
      <c r="B8" s="36">
        <v>3.1431279649999992</v>
      </c>
      <c r="C8" s="35">
        <v>3.1431279649999992</v>
      </c>
      <c r="D8" s="35">
        <v>2.5911677750000002</v>
      </c>
      <c r="E8" s="35">
        <v>2.5911677750000002</v>
      </c>
      <c r="F8" s="35">
        <v>2.5911677750000002</v>
      </c>
      <c r="G8" s="35">
        <v>2.5911677750000002</v>
      </c>
      <c r="H8" s="35">
        <v>2.5911677750000002</v>
      </c>
      <c r="I8" s="35">
        <v>2.5911677750000002</v>
      </c>
      <c r="J8" s="35">
        <v>2.5911677750000002</v>
      </c>
      <c r="K8" s="35">
        <v>2.5911677750000002</v>
      </c>
      <c r="L8" s="35">
        <v>2.5911677750000002</v>
      </c>
      <c r="M8" s="35">
        <v>2.5911677750000002</v>
      </c>
      <c r="N8" s="35">
        <v>2.5911677750000002</v>
      </c>
      <c r="O8" s="35">
        <v>2.5911677750000002</v>
      </c>
      <c r="P8" s="35">
        <v>2.5911677750000002</v>
      </c>
      <c r="Q8" s="35">
        <v>2.5911677750000002</v>
      </c>
      <c r="R8" s="35">
        <v>2.5911677750000002</v>
      </c>
      <c r="S8" s="35">
        <v>2.5911677750000002</v>
      </c>
      <c r="T8" s="35">
        <v>2.5911677750000002</v>
      </c>
      <c r="U8" s="35">
        <v>2.5911677750000002</v>
      </c>
      <c r="V8" s="35">
        <v>2.5911677750000002</v>
      </c>
      <c r="W8" s="35">
        <v>2.5911677750000002</v>
      </c>
      <c r="X8" s="35">
        <v>2.5911677750000002</v>
      </c>
      <c r="Y8" s="35">
        <v>2.5911677750000002</v>
      </c>
      <c r="Z8" s="35">
        <v>2.5911677750000002</v>
      </c>
      <c r="AA8" s="35">
        <v>2.5911677750000002</v>
      </c>
      <c r="AB8" s="35">
        <v>2.5911677750000002</v>
      </c>
      <c r="AC8" s="35">
        <v>2.5911677750000002</v>
      </c>
      <c r="AD8" s="35">
        <v>2.5911677750000002</v>
      </c>
      <c r="AE8" s="35">
        <v>2.5911677750000002</v>
      </c>
      <c r="AF8" s="35">
        <v>2.5911677750000002</v>
      </c>
      <c r="AG8" s="35">
        <v>0</v>
      </c>
    </row>
    <row r="9" spans="1:33">
      <c r="A9" s="13" t="s">
        <v>11</v>
      </c>
      <c r="B9" s="36">
        <v>4.3036561264822124</v>
      </c>
      <c r="C9" s="35">
        <v>4.3036561264822124</v>
      </c>
      <c r="D9" s="35">
        <v>4.3036561264822124</v>
      </c>
      <c r="E9" s="35">
        <v>4.3036561264822124</v>
      </c>
      <c r="F9" s="35">
        <v>4.3036561264822124</v>
      </c>
      <c r="G9" s="35">
        <v>4.3036561264822124</v>
      </c>
      <c r="H9" s="35">
        <v>4.3036561264822124</v>
      </c>
      <c r="I9" s="35">
        <v>4.3036561264822124</v>
      </c>
      <c r="J9" s="35">
        <v>4.3036561264822124</v>
      </c>
      <c r="K9" s="35">
        <v>4.3036561264822124</v>
      </c>
      <c r="L9" s="35">
        <v>4.3036561264822124</v>
      </c>
      <c r="M9" s="35">
        <v>4.3036561264822124</v>
      </c>
      <c r="N9" s="35">
        <v>4.3036561264822124</v>
      </c>
      <c r="O9" s="35">
        <v>4.3036561264822124</v>
      </c>
      <c r="P9" s="35">
        <v>4.3036561264822124</v>
      </c>
      <c r="Q9" s="35">
        <v>4.3036561264822124</v>
      </c>
      <c r="R9" s="35">
        <v>4.3036561264822124</v>
      </c>
      <c r="S9" s="35">
        <v>4.3036561264822124</v>
      </c>
      <c r="T9" s="35">
        <v>4.3036561264822124</v>
      </c>
      <c r="U9" s="35">
        <v>4.3036561264822124</v>
      </c>
      <c r="V9" s="35">
        <v>4.3036561264822124</v>
      </c>
      <c r="W9" s="35">
        <v>4.3036561264822124</v>
      </c>
      <c r="X9" s="35">
        <v>4.3036561264822124</v>
      </c>
      <c r="Y9" s="35">
        <v>4.3036561264822124</v>
      </c>
      <c r="Z9" s="35">
        <v>4.3036561264822124</v>
      </c>
      <c r="AA9" s="35">
        <v>4.3036561264822124</v>
      </c>
      <c r="AB9" s="35">
        <v>4.3036561264822124</v>
      </c>
      <c r="AC9" s="35">
        <v>4.3036561264822124</v>
      </c>
      <c r="AD9" s="35">
        <v>4.3036561264822124</v>
      </c>
      <c r="AE9" s="35">
        <v>4.3036561264822124</v>
      </c>
      <c r="AF9" s="35">
        <v>4.3036561264822124</v>
      </c>
      <c r="AG9" s="35">
        <v>4.3036561264822124</v>
      </c>
    </row>
    <row r="10" spans="1:33">
      <c r="A10" s="13" t="s">
        <v>15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</row>
    <row r="11" spans="1:33">
      <c r="A11" s="13" t="s">
        <v>16</v>
      </c>
      <c r="B11" s="36">
        <v>2.2124867557274697</v>
      </c>
      <c r="C11" s="35">
        <v>2.2124867557274697</v>
      </c>
      <c r="D11" s="35">
        <v>2.2124867557274697</v>
      </c>
      <c r="E11" s="35">
        <v>2.2124867557274697</v>
      </c>
      <c r="F11" s="35">
        <v>2.2124867557274697</v>
      </c>
      <c r="G11" s="35">
        <v>2.2124867557274697</v>
      </c>
      <c r="H11" s="35">
        <v>2.2124867557274697</v>
      </c>
      <c r="I11" s="35">
        <v>2.2124867557274697</v>
      </c>
      <c r="J11" s="35">
        <v>2.2124867557274697</v>
      </c>
      <c r="K11" s="35">
        <v>2.2124867557274697</v>
      </c>
      <c r="L11" s="35">
        <v>2.2124867557274697</v>
      </c>
      <c r="M11" s="35">
        <v>2.2124867557274697</v>
      </c>
      <c r="N11" s="35">
        <v>2.2124867557274697</v>
      </c>
      <c r="O11" s="35">
        <v>2.2124867557274697</v>
      </c>
      <c r="P11" s="35">
        <v>2.2124867557274697</v>
      </c>
      <c r="Q11" s="35">
        <v>2.2124867557274697</v>
      </c>
      <c r="R11" s="35">
        <v>2.2124867557274697</v>
      </c>
      <c r="S11" s="35">
        <v>2.2124867557274697</v>
      </c>
      <c r="T11" s="35">
        <v>2.2124867557274697</v>
      </c>
      <c r="U11" s="35">
        <v>2.2124867557274697</v>
      </c>
      <c r="V11" s="35">
        <v>2.2124867557274697</v>
      </c>
      <c r="W11" s="35">
        <v>2.2124867557274697</v>
      </c>
      <c r="X11" s="35">
        <v>2.2124867557274697</v>
      </c>
      <c r="Y11" s="35">
        <v>2.2124867557274697</v>
      </c>
      <c r="Z11" s="35">
        <v>2.2124867557274697</v>
      </c>
      <c r="AA11" s="35">
        <v>2.2124867557274697</v>
      </c>
      <c r="AB11" s="35">
        <v>2.2124867557274697</v>
      </c>
      <c r="AC11" s="35">
        <v>2.2124867557274697</v>
      </c>
      <c r="AD11" s="35">
        <v>2.2124867557274697</v>
      </c>
      <c r="AE11" s="35">
        <v>2.2124867557274697</v>
      </c>
      <c r="AF11" s="35">
        <v>2.2124867557274697</v>
      </c>
      <c r="AG11" s="35">
        <v>2.2124867557274697</v>
      </c>
    </row>
    <row r="12" spans="1:33">
      <c r="A12" s="13" t="s">
        <v>17</v>
      </c>
      <c r="B12" s="36">
        <v>4.4361200000000007</v>
      </c>
      <c r="C12" s="35">
        <v>4.4361200000000007</v>
      </c>
      <c r="D12" s="35">
        <v>4.4361200000000007</v>
      </c>
      <c r="E12" s="35">
        <v>4.4361200000000007</v>
      </c>
      <c r="F12" s="35">
        <v>4.4361200000000007</v>
      </c>
      <c r="G12" s="35">
        <v>4.4361200000000007</v>
      </c>
      <c r="H12" s="35">
        <v>4.4361200000000007</v>
      </c>
      <c r="I12" s="35">
        <v>4.4361200000000007</v>
      </c>
      <c r="J12" s="35">
        <v>4.4361200000000007</v>
      </c>
      <c r="K12" s="35">
        <v>4.4361200000000007</v>
      </c>
      <c r="L12" s="35">
        <v>4.4361200000000007</v>
      </c>
      <c r="M12" s="35">
        <v>4.4361200000000007</v>
      </c>
      <c r="N12" s="35">
        <v>4.4361200000000007</v>
      </c>
      <c r="O12" s="35">
        <v>4.4361200000000007</v>
      </c>
      <c r="P12" s="35">
        <v>4.4361200000000007</v>
      </c>
      <c r="Q12" s="35">
        <v>4.4361200000000007</v>
      </c>
      <c r="R12" s="35">
        <v>4.4361200000000007</v>
      </c>
      <c r="S12" s="35">
        <v>4.4361200000000007</v>
      </c>
      <c r="T12" s="35">
        <v>4.4361200000000007</v>
      </c>
      <c r="U12" s="35">
        <v>4.4361200000000007</v>
      </c>
      <c r="V12" s="35">
        <v>4.4361200000000007</v>
      </c>
      <c r="W12" s="35">
        <v>4.4361200000000007</v>
      </c>
      <c r="X12" s="35">
        <v>4.4361200000000007</v>
      </c>
      <c r="Y12" s="35">
        <v>4.4361200000000007</v>
      </c>
      <c r="Z12" s="35">
        <v>4.4361200000000007</v>
      </c>
      <c r="AA12" s="35">
        <v>4.4361200000000007</v>
      </c>
      <c r="AB12" s="35">
        <v>4.4361200000000007</v>
      </c>
      <c r="AC12" s="35">
        <v>4.4361200000000007</v>
      </c>
      <c r="AD12" s="35">
        <v>4.4361200000000007</v>
      </c>
      <c r="AE12" s="35">
        <v>4.4361200000000007</v>
      </c>
      <c r="AF12" s="35">
        <v>4.4361200000000007</v>
      </c>
      <c r="AG12" s="35">
        <v>4.4361200000000007</v>
      </c>
    </row>
    <row r="13" spans="1:33">
      <c r="A13" s="13" t="s">
        <v>22</v>
      </c>
      <c r="B13" s="36">
        <v>15.623932235294117</v>
      </c>
      <c r="C13" s="35">
        <v>15.623932235294117</v>
      </c>
      <c r="D13" s="35">
        <v>15.623932235294117</v>
      </c>
      <c r="E13" s="35">
        <v>15.623932235294117</v>
      </c>
      <c r="F13" s="35">
        <v>15.623932235294117</v>
      </c>
      <c r="G13" s="35">
        <v>15.623932235294117</v>
      </c>
      <c r="H13" s="35">
        <v>15.623932235294117</v>
      </c>
      <c r="I13" s="35">
        <v>15.623932235294117</v>
      </c>
      <c r="J13" s="35">
        <v>15.623932235294117</v>
      </c>
      <c r="K13" s="35">
        <v>15.623932235294117</v>
      </c>
      <c r="L13" s="35">
        <v>15.623932235294117</v>
      </c>
      <c r="M13" s="35">
        <v>15.623932235294117</v>
      </c>
      <c r="N13" s="35">
        <v>15.623932235294117</v>
      </c>
      <c r="O13" s="35">
        <v>15.623932235294117</v>
      </c>
      <c r="P13" s="35">
        <v>15.623932235294117</v>
      </c>
      <c r="Q13" s="35">
        <v>15.623932235294117</v>
      </c>
      <c r="R13" s="35">
        <v>15.623932235294117</v>
      </c>
      <c r="S13" s="35">
        <v>15.623932235294117</v>
      </c>
      <c r="T13" s="35">
        <v>15.623932235294117</v>
      </c>
      <c r="U13" s="35">
        <v>15.623932235294117</v>
      </c>
      <c r="V13" s="35">
        <v>15.623932235294117</v>
      </c>
      <c r="W13" s="35">
        <v>15.623932235294117</v>
      </c>
      <c r="X13" s="35">
        <v>15.623932235294117</v>
      </c>
      <c r="Y13" s="35">
        <v>15.623932235294117</v>
      </c>
      <c r="Z13" s="35">
        <v>15.623932235294117</v>
      </c>
      <c r="AA13" s="35">
        <v>15.623932235294117</v>
      </c>
      <c r="AB13" s="35">
        <v>15.623932235294117</v>
      </c>
      <c r="AC13" s="35">
        <v>15.623932235294117</v>
      </c>
      <c r="AD13" s="35">
        <v>15.623932235294117</v>
      </c>
      <c r="AE13" s="35">
        <v>15.623932235294117</v>
      </c>
      <c r="AF13" s="35">
        <v>15.623932235294117</v>
      </c>
      <c r="AG13" s="35">
        <v>15.623932235294117</v>
      </c>
    </row>
    <row r="14" spans="1:33">
      <c r="A14" s="13" t="s">
        <v>20</v>
      </c>
      <c r="B14" s="36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</row>
    <row r="15" spans="1:33">
      <c r="A15" s="13" t="s">
        <v>23</v>
      </c>
      <c r="B15" s="36">
        <v>2.2124867557274697</v>
      </c>
      <c r="C15" s="35">
        <v>2.2124867557274697</v>
      </c>
      <c r="D15" s="35">
        <v>2.2124867557274697</v>
      </c>
      <c r="E15" s="35">
        <v>2.2124867557274697</v>
      </c>
      <c r="F15" s="35">
        <v>2.2124867557274697</v>
      </c>
      <c r="G15" s="35">
        <v>2.2124867557274697</v>
      </c>
      <c r="H15" s="35">
        <v>2.2124867557274697</v>
      </c>
      <c r="I15" s="35">
        <v>2.2124867557274697</v>
      </c>
      <c r="J15" s="35">
        <v>2.2124867557274697</v>
      </c>
      <c r="K15" s="35">
        <v>2.2124867557274697</v>
      </c>
      <c r="L15" s="35">
        <v>2.2124867557274697</v>
      </c>
      <c r="M15" s="35">
        <v>2.2124867557274697</v>
      </c>
      <c r="N15" s="35">
        <v>2.2124867557274697</v>
      </c>
      <c r="O15" s="35">
        <v>2.2124867557274697</v>
      </c>
      <c r="P15" s="35">
        <v>2.2124867557274697</v>
      </c>
      <c r="Q15" s="35">
        <v>2.2124867557274697</v>
      </c>
      <c r="R15" s="35">
        <v>2.2124867557274697</v>
      </c>
      <c r="S15" s="35">
        <v>2.2124867557274697</v>
      </c>
      <c r="T15" s="35">
        <v>2.2124867557274697</v>
      </c>
      <c r="U15" s="35">
        <v>2.2124867557274697</v>
      </c>
      <c r="V15" s="35">
        <v>2.2124867557274697</v>
      </c>
      <c r="W15" s="35">
        <v>2.2124867557274697</v>
      </c>
      <c r="X15" s="35">
        <v>2.2124867557274697</v>
      </c>
      <c r="Y15" s="35">
        <v>2.2124867557274697</v>
      </c>
      <c r="Z15" s="35">
        <v>2.2124867557274697</v>
      </c>
      <c r="AA15" s="35">
        <v>2.2124867557274697</v>
      </c>
      <c r="AB15" s="35">
        <v>2.2124867557274697</v>
      </c>
      <c r="AC15" s="35">
        <v>2.2124867557274697</v>
      </c>
      <c r="AD15" s="35">
        <v>2.2124867557274697</v>
      </c>
      <c r="AE15" s="35">
        <v>2.2124867557274697</v>
      </c>
      <c r="AF15" s="35">
        <v>2.2124867557274697</v>
      </c>
      <c r="AG15" s="35">
        <v>2.2124867557274697</v>
      </c>
    </row>
    <row r="16" spans="1:33">
      <c r="A16" s="13" t="s">
        <v>24</v>
      </c>
      <c r="B16" s="36">
        <v>2.2124867557274697</v>
      </c>
      <c r="C16" s="35">
        <v>2.2124867557274697</v>
      </c>
      <c r="D16" s="35">
        <v>2.2124867557274697</v>
      </c>
      <c r="E16" s="35">
        <v>2.2124867557274697</v>
      </c>
      <c r="F16" s="35">
        <v>2.2124867557274697</v>
      </c>
      <c r="G16" s="35">
        <v>2.2124867557274697</v>
      </c>
      <c r="H16" s="35">
        <v>2.2124867557274697</v>
      </c>
      <c r="I16" s="35">
        <v>2.2124867557274697</v>
      </c>
      <c r="J16" s="35">
        <v>2.2124867557274697</v>
      </c>
      <c r="K16" s="35">
        <v>2.2124867557274697</v>
      </c>
      <c r="L16" s="35">
        <v>2.2124867557274697</v>
      </c>
      <c r="M16" s="35">
        <v>2.2124867557274697</v>
      </c>
      <c r="N16" s="35">
        <v>2.2124867557274697</v>
      </c>
      <c r="O16" s="35">
        <v>2.2124867557274697</v>
      </c>
      <c r="P16" s="35">
        <v>2.2124867557274697</v>
      </c>
      <c r="Q16" s="35">
        <v>2.2124867557274697</v>
      </c>
      <c r="R16" s="35">
        <v>2.2124867557274697</v>
      </c>
      <c r="S16" s="35">
        <v>2.2124867557274697</v>
      </c>
      <c r="T16" s="35">
        <v>2.2124867557274697</v>
      </c>
      <c r="U16" s="35">
        <v>2.2124867557274697</v>
      </c>
      <c r="V16" s="35">
        <v>2.2124867557274697</v>
      </c>
      <c r="W16" s="35">
        <v>2.2124867557274697</v>
      </c>
      <c r="X16" s="35">
        <v>2.2124867557274697</v>
      </c>
      <c r="Y16" s="35">
        <v>2.2124867557274697</v>
      </c>
      <c r="Z16" s="35">
        <v>2.2124867557274697</v>
      </c>
      <c r="AA16" s="35">
        <v>2.2124867557274697</v>
      </c>
      <c r="AB16" s="35">
        <v>2.2124867557274697</v>
      </c>
      <c r="AC16" s="35">
        <v>2.2124867557274697</v>
      </c>
      <c r="AD16" s="35">
        <v>2.2124867557274697</v>
      </c>
      <c r="AE16" s="35">
        <v>2.2124867557274697</v>
      </c>
      <c r="AF16" s="35">
        <v>2.2124867557274697</v>
      </c>
      <c r="AG16" s="35">
        <v>2.2124867557274697</v>
      </c>
    </row>
    <row r="17" spans="1:33">
      <c r="A17" s="13" t="s">
        <v>25</v>
      </c>
      <c r="B17" s="36">
        <v>5.5406599999999999</v>
      </c>
      <c r="C17" s="35">
        <v>5.5406599999999999</v>
      </c>
      <c r="D17" s="35">
        <v>5.5406599999999999</v>
      </c>
      <c r="E17" s="35">
        <v>5.5406599999999999</v>
      </c>
      <c r="F17" s="35">
        <v>5.5406599999999999</v>
      </c>
      <c r="G17" s="35">
        <v>5.5406599999999999</v>
      </c>
      <c r="H17" s="35">
        <v>5.5406599999999999</v>
      </c>
      <c r="I17" s="35">
        <v>5.5406599999999999</v>
      </c>
      <c r="J17" s="35">
        <v>5.5406599999999999</v>
      </c>
      <c r="K17" s="35">
        <v>5.5406599999999999</v>
      </c>
      <c r="L17" s="35">
        <v>5.5406599999999999</v>
      </c>
      <c r="M17" s="35">
        <v>5.5406599999999999</v>
      </c>
      <c r="N17" s="35">
        <v>5.5406599999999999</v>
      </c>
      <c r="O17" s="35">
        <v>5.5406599999999999</v>
      </c>
      <c r="P17" s="35">
        <v>5.5406599999999999</v>
      </c>
      <c r="Q17" s="35">
        <v>5.5406599999999999</v>
      </c>
      <c r="R17" s="35">
        <v>5.5406599999999999</v>
      </c>
      <c r="S17" s="35">
        <v>5.5406599999999999</v>
      </c>
      <c r="T17" s="35">
        <v>5.5406599999999999</v>
      </c>
      <c r="U17" s="35">
        <v>5.5406599999999999</v>
      </c>
      <c r="V17" s="35">
        <v>5.5406599999999999</v>
      </c>
      <c r="W17" s="35">
        <v>5.5406599999999999</v>
      </c>
      <c r="X17" s="35">
        <v>5.5406599999999999</v>
      </c>
      <c r="Y17" s="35">
        <v>5.5406599999999999</v>
      </c>
      <c r="Z17" s="35">
        <v>5.5406599999999999</v>
      </c>
      <c r="AA17" s="35">
        <v>5.5406599999999999</v>
      </c>
      <c r="AB17" s="35">
        <v>5.5406599999999999</v>
      </c>
      <c r="AC17" s="35">
        <v>5.5406599999999999</v>
      </c>
      <c r="AD17" s="35">
        <v>5.5406599999999999</v>
      </c>
      <c r="AE17" s="35">
        <v>5.5406599999999999</v>
      </c>
      <c r="AF17" s="35">
        <v>5.5406599999999999</v>
      </c>
      <c r="AG17" s="35">
        <v>5.5406599999999999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8EE2-F24B-4F44-AAA0-85F2198D6031}">
  <sheetPr>
    <tabColor theme="6"/>
  </sheetPr>
  <dimension ref="A1:AG36"/>
  <sheetViews>
    <sheetView workbookViewId="0">
      <selection sqref="A1:XFD1048576"/>
    </sheetView>
  </sheetViews>
  <sheetFormatPr defaultColWidth="9.140625" defaultRowHeight="15"/>
  <cols>
    <col min="1" max="1" width="28.140625" style="13" customWidth="1"/>
    <col min="2" max="16" width="9.140625" style="13" customWidth="1"/>
    <col min="17" max="16384" width="9.140625" style="13"/>
  </cols>
  <sheetData>
    <row r="1" spans="1:33">
      <c r="A1" s="37" t="s">
        <v>49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" t="s">
        <v>39</v>
      </c>
      <c r="B2" s="38">
        <v>3822590.4573204694</v>
      </c>
      <c r="C2" s="38">
        <v>3808611.9268155005</v>
      </c>
      <c r="D2" s="38">
        <v>3780654.8658055617</v>
      </c>
      <c r="E2" s="38">
        <v>3777429.0510736457</v>
      </c>
      <c r="F2" s="38">
        <v>3775278.5079190354</v>
      </c>
      <c r="G2" s="38">
        <v>3711837.4848580202</v>
      </c>
      <c r="H2" s="38">
        <v>3649471.7333743107</v>
      </c>
      <c r="I2" s="38">
        <v>3586030.7103132955</v>
      </c>
      <c r="J2" s="38">
        <v>3522589.6872522808</v>
      </c>
      <c r="K2" s="38">
        <v>3455922.8494593501</v>
      </c>
      <c r="L2" s="38">
        <v>3393557.0979756406</v>
      </c>
      <c r="M2" s="38">
        <v>3324739.7170280991</v>
      </c>
      <c r="N2" s="38">
        <v>3255922.3360805577</v>
      </c>
      <c r="O2" s="38">
        <v>3192481.313019543</v>
      </c>
      <c r="P2" s="38">
        <v>3124739.2036493067</v>
      </c>
      <c r="Q2" s="38">
        <v>3056997.0942790704</v>
      </c>
      <c r="R2" s="38">
        <v>2990330.2564861397</v>
      </c>
      <c r="S2" s="38">
        <v>2925813.9618478199</v>
      </c>
      <c r="T2" s="38">
        <v>2863448.2103641098</v>
      </c>
      <c r="U2" s="38">
        <v>2839792.2356633926</v>
      </c>
      <c r="V2" s="38">
        <v>2815060.9893853697</v>
      </c>
      <c r="W2" s="38">
        <v>2793555.5578392632</v>
      </c>
      <c r="X2" s="38">
        <v>2772050.1262931563</v>
      </c>
      <c r="Y2" s="38">
        <v>2750544.6947470498</v>
      </c>
      <c r="Z2" s="38">
        <v>2731189.8063555537</v>
      </c>
      <c r="AA2" s="38">
        <v>2708609.103232142</v>
      </c>
      <c r="AB2" s="38">
        <v>2684953.1285314243</v>
      </c>
      <c r="AC2" s="38">
        <v>2661297.1538307066</v>
      </c>
      <c r="AD2" s="38">
        <v>2638716.450707295</v>
      </c>
      <c r="AE2" s="38">
        <v>2616135.7475838829</v>
      </c>
      <c r="AF2" s="38">
        <v>2593555.0444604708</v>
      </c>
      <c r="AG2" s="4"/>
    </row>
    <row r="3" spans="1:33">
      <c r="A3" s="1" t="s">
        <v>40</v>
      </c>
      <c r="B3" s="38">
        <v>942281.98131757311</v>
      </c>
      <c r="C3" s="38">
        <v>937358.87796690664</v>
      </c>
      <c r="D3" s="38">
        <v>935389.6366266401</v>
      </c>
      <c r="E3" s="38">
        <v>924558.80925517378</v>
      </c>
      <c r="F3" s="38">
        <v>920620.32657464058</v>
      </c>
      <c r="G3" s="38">
        <v>920620.32657464058</v>
      </c>
      <c r="H3" s="38">
        <v>916681.84389410738</v>
      </c>
      <c r="I3" s="38">
        <v>908804.87853304099</v>
      </c>
      <c r="J3" s="38">
        <v>904866.39585250767</v>
      </c>
      <c r="K3" s="38">
        <v>900927.91317197448</v>
      </c>
      <c r="L3" s="38">
        <v>896989.43049144128</v>
      </c>
      <c r="M3" s="38">
        <v>894035.56848104135</v>
      </c>
      <c r="N3" s="38">
        <v>890097.08580050815</v>
      </c>
      <c r="O3" s="38">
        <v>884189.3617797083</v>
      </c>
      <c r="P3" s="38">
        <v>881235.49976930849</v>
      </c>
      <c r="Q3" s="38">
        <v>877297.01708877517</v>
      </c>
      <c r="R3" s="38">
        <v>872373.91373810859</v>
      </c>
      <c r="S3" s="38">
        <v>868435.43105757551</v>
      </c>
      <c r="T3" s="38">
        <v>865481.56904717558</v>
      </c>
      <c r="U3" s="38">
        <v>861543.08636664227</v>
      </c>
      <c r="V3" s="38">
        <v>857604.60368610907</v>
      </c>
      <c r="W3" s="38">
        <v>853666.12100557587</v>
      </c>
      <c r="X3" s="38">
        <v>849727.63832504267</v>
      </c>
      <c r="Y3" s="38">
        <v>846773.77631464263</v>
      </c>
      <c r="Z3" s="38">
        <v>842835.29363410943</v>
      </c>
      <c r="AA3" s="38">
        <v>839881.4316237095</v>
      </c>
      <c r="AB3" s="38">
        <v>836927.56961330958</v>
      </c>
      <c r="AC3" s="38">
        <v>832989.08693277638</v>
      </c>
      <c r="AD3" s="38">
        <v>828065.98358210991</v>
      </c>
      <c r="AE3" s="38">
        <v>824127.5009015766</v>
      </c>
      <c r="AF3" s="38">
        <v>814281.29420024354</v>
      </c>
      <c r="AG3" s="4"/>
    </row>
    <row r="4" spans="1:33">
      <c r="A4" s="1" t="s">
        <v>41</v>
      </c>
      <c r="B4" s="38">
        <v>6585576.5163766285</v>
      </c>
      <c r="C4" s="38">
        <v>6536662.2549539767</v>
      </c>
      <c r="D4" s="38">
        <v>6516525.1594557222</v>
      </c>
      <c r="E4" s="38">
        <v>6464198.3540699258</v>
      </c>
      <c r="F4" s="38">
        <v>6325527.3114702674</v>
      </c>
      <c r="G4" s="38">
        <v>6325157.3825575011</v>
      </c>
      <c r="H4" s="38">
        <v>6292090.9467996508</v>
      </c>
      <c r="I4" s="38">
        <v>6260431.8678775346</v>
      </c>
      <c r="J4" s="38">
        <v>6226838.8362994762</v>
      </c>
      <c r="K4" s="38">
        <v>6190348.8858972946</v>
      </c>
      <c r="L4" s="38">
        <v>6147850.4376991298</v>
      </c>
      <c r="M4" s="38">
        <v>6112388.3801592747</v>
      </c>
      <c r="N4" s="38">
        <v>6065847.2807087982</v>
      </c>
      <c r="O4" s="38">
        <v>6016120.8588624727</v>
      </c>
      <c r="P4" s="38">
        <v>5974603.9024798293</v>
      </c>
      <c r="Q4" s="38">
        <v>5932539.5353405857</v>
      </c>
      <c r="R4" s="38">
        <v>5886901.1101594111</v>
      </c>
      <c r="S4" s="38">
        <v>5844299.4711385034</v>
      </c>
      <c r="T4" s="38">
        <v>5803834.3800869416</v>
      </c>
      <c r="U4" s="38">
        <v>5765395.8636817075</v>
      </c>
      <c r="V4" s="38">
        <v>5723126.7805915987</v>
      </c>
      <c r="W4" s="38">
        <v>5676859.8430238543</v>
      </c>
      <c r="X4" s="38">
        <v>5637153.9068699954</v>
      </c>
      <c r="Y4" s="38">
        <v>5598344.5495841885</v>
      </c>
      <c r="Z4" s="38">
        <v>5559123.5668850513</v>
      </c>
      <c r="AA4" s="38">
        <v>5524355.994690354</v>
      </c>
      <c r="AB4" s="38">
        <v>5484236.3884830186</v>
      </c>
      <c r="AC4" s="38">
        <v>5440724.8918847609</v>
      </c>
      <c r="AD4" s="38">
        <v>5396535.7667709002</v>
      </c>
      <c r="AE4" s="38">
        <v>5354048.237200967</v>
      </c>
      <c r="AF4" s="38">
        <v>5259057.4906101944</v>
      </c>
      <c r="AG4" s="4"/>
    </row>
    <row r="5" spans="1:33">
      <c r="A5" s="1" t="s">
        <v>42</v>
      </c>
      <c r="B5" s="4">
        <v>10912582.654511476</v>
      </c>
      <c r="C5" s="4">
        <v>10912582.654511476</v>
      </c>
      <c r="D5" s="4">
        <v>10912582.654511476</v>
      </c>
      <c r="E5" s="4">
        <v>10912582.654511476</v>
      </c>
      <c r="F5" s="4">
        <v>10912582.654511476</v>
      </c>
      <c r="G5" s="4">
        <v>10912582.654511476</v>
      </c>
      <c r="H5" s="4">
        <v>10503755.656227451</v>
      </c>
      <c r="I5" s="4">
        <v>10094928.657943428</v>
      </c>
      <c r="J5" s="4">
        <v>9686101.6596594062</v>
      </c>
      <c r="K5" s="4">
        <v>9277274.6613753829</v>
      </c>
      <c r="L5" s="4">
        <v>8868447.6630913597</v>
      </c>
      <c r="M5" s="4">
        <v>8459620.6648073364</v>
      </c>
      <c r="N5" s="4">
        <v>8050793.6665233141</v>
      </c>
      <c r="O5" s="4">
        <v>7641966.6682392908</v>
      </c>
      <c r="P5" s="4">
        <v>7233139.6699552657</v>
      </c>
      <c r="Q5" s="4">
        <v>6824312.6716712425</v>
      </c>
      <c r="R5" s="4">
        <v>6824312.6716712378</v>
      </c>
      <c r="S5" s="4">
        <v>6824312.6716712378</v>
      </c>
      <c r="T5" s="4">
        <v>6824312.6716712378</v>
      </c>
      <c r="U5" s="4">
        <v>6824312.6716712378</v>
      </c>
      <c r="V5" s="4">
        <v>6551339.5640217382</v>
      </c>
      <c r="W5" s="4">
        <v>6551339.5640217382</v>
      </c>
      <c r="X5" s="4">
        <v>6551339.5640217382</v>
      </c>
      <c r="Y5" s="4">
        <v>6551339.5640217382</v>
      </c>
      <c r="Z5" s="4">
        <v>6551339.5640217382</v>
      </c>
      <c r="AA5" s="4">
        <v>6551339.5640217382</v>
      </c>
      <c r="AB5" s="4">
        <v>6551339.5640217382</v>
      </c>
      <c r="AC5" s="4">
        <v>6551339.5640217382</v>
      </c>
      <c r="AD5" s="4">
        <v>6551339.5640217382</v>
      </c>
      <c r="AE5" s="4">
        <v>6551339.5640217382</v>
      </c>
      <c r="AF5" s="4">
        <v>6551339.5640217382</v>
      </c>
    </row>
    <row r="6" spans="1:33">
      <c r="A6" s="1" t="s">
        <v>0</v>
      </c>
      <c r="B6" s="39">
        <v>1249852.7272727271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3">
      <c r="A7" s="1" t="s">
        <v>26</v>
      </c>
      <c r="B7" s="39">
        <v>1236133.0242709971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3">
      <c r="A8" s="1" t="s">
        <v>3</v>
      </c>
      <c r="B8" s="4">
        <v>5902182.0799350943</v>
      </c>
      <c r="C8" s="4">
        <v>5663684.887225681</v>
      </c>
      <c r="D8" s="4">
        <v>5405355.9135367228</v>
      </c>
      <c r="E8" s="4">
        <v>5171685.2777157612</v>
      </c>
      <c r="F8" s="4">
        <v>4961473.6398938186</v>
      </c>
      <c r="G8" s="4">
        <v>4773521.6602019183</v>
      </c>
      <c r="H8" s="4">
        <v>4606629.9987710798</v>
      </c>
      <c r="I8" s="4">
        <v>4459599.3157323264</v>
      </c>
      <c r="J8" s="4">
        <v>4331230.2712166794</v>
      </c>
      <c r="K8" s="4">
        <v>4220323.5253551612</v>
      </c>
      <c r="L8" s="4">
        <v>4125679.7382787941</v>
      </c>
      <c r="M8" s="4">
        <v>4046099.5701185986</v>
      </c>
      <c r="N8" s="4">
        <v>3980383.6810055962</v>
      </c>
      <c r="O8" s="4">
        <v>3927332.7310708128</v>
      </c>
      <c r="P8" s="4">
        <v>3885747.3804452657</v>
      </c>
      <c r="Q8" s="4">
        <v>3854428.2892599786</v>
      </c>
      <c r="R8" s="4">
        <v>3832176.1176459733</v>
      </c>
      <c r="S8" s="4">
        <v>3817791.5257342719</v>
      </c>
      <c r="T8" s="4">
        <v>3810075.1736558964</v>
      </c>
      <c r="U8" s="4">
        <v>3807827.7215418699</v>
      </c>
      <c r="V8" s="4">
        <v>3805580.2694278429</v>
      </c>
      <c r="W8" s="4">
        <v>3803332.8173138145</v>
      </c>
      <c r="X8" s="4">
        <v>3801085.3651997875</v>
      </c>
      <c r="Y8" s="4">
        <v>3798837.9130857592</v>
      </c>
      <c r="Z8" s="4">
        <v>3796590.4609717322</v>
      </c>
      <c r="AA8" s="4">
        <v>3794343.0088577038</v>
      </c>
      <c r="AB8" s="4">
        <v>3792095.5567436768</v>
      </c>
      <c r="AC8" s="4">
        <v>3789848.1046296493</v>
      </c>
      <c r="AD8" s="4">
        <v>3787600.6525156219</v>
      </c>
      <c r="AE8" s="4">
        <v>3785353.2004015939</v>
      </c>
      <c r="AF8" s="4">
        <v>3783105.7482875665</v>
      </c>
    </row>
    <row r="9" spans="1:33">
      <c r="A9" s="1" t="s">
        <v>1</v>
      </c>
      <c r="B9" s="4">
        <v>3890733.3256132798</v>
      </c>
      <c r="C9" s="4">
        <v>3878803.329671415</v>
      </c>
      <c r="D9" s="4">
        <v>3866682.7971530096</v>
      </c>
      <c r="E9" s="4">
        <v>3841195.9260045225</v>
      </c>
      <c r="F9" s="4">
        <v>3839087.2601898015</v>
      </c>
      <c r="G9" s="4">
        <v>3839042.3893855088</v>
      </c>
      <c r="H9" s="4">
        <v>3819153.3518814049</v>
      </c>
      <c r="I9" s="4">
        <v>3800119.4248290095</v>
      </c>
      <c r="J9" s="4">
        <v>3779912.1133369175</v>
      </c>
      <c r="K9" s="4">
        <v>3757945.9530697507</v>
      </c>
      <c r="L9" s="4">
        <v>3732333.580516702</v>
      </c>
      <c r="M9" s="4">
        <v>3710992.2498220368</v>
      </c>
      <c r="N9" s="4">
        <v>3682924.5113890306</v>
      </c>
      <c r="O9" s="4">
        <v>3652922.9244934628</v>
      </c>
      <c r="P9" s="4">
        <v>3627905.4190206332</v>
      </c>
      <c r="Q9" s="4">
        <v>3602555.2158759073</v>
      </c>
      <c r="R9" s="4">
        <v>3575035.1638181494</v>
      </c>
      <c r="S9" s="4">
        <v>3549358.5036679581</v>
      </c>
      <c r="T9" s="4">
        <v>3524980.1238168105</v>
      </c>
      <c r="U9" s="4">
        <v>3501831.7713540653</v>
      </c>
      <c r="V9" s="4">
        <v>3476357.7202982819</v>
      </c>
      <c r="W9" s="4">
        <v>3448454.6604136759</v>
      </c>
      <c r="X9" s="4">
        <v>3424536.9325289456</v>
      </c>
      <c r="Y9" s="4">
        <v>3401164.6195051717</v>
      </c>
      <c r="Z9" s="4">
        <v>3377541.6155616473</v>
      </c>
      <c r="AA9" s="4">
        <v>3356624.8440355393</v>
      </c>
      <c r="AB9" s="4">
        <v>3332456.8532392439</v>
      </c>
      <c r="AC9" s="4">
        <v>3306227.4339531148</v>
      </c>
      <c r="AD9" s="4">
        <v>3279586.4713616921</v>
      </c>
      <c r="AE9" s="4">
        <v>3253978.8740748526</v>
      </c>
      <c r="AF9" s="4">
        <v>3196460.063238393</v>
      </c>
    </row>
    <row r="10" spans="1:33">
      <c r="A10" s="1" t="s">
        <v>13</v>
      </c>
      <c r="B10" s="38">
        <v>5874779.8696702076</v>
      </c>
      <c r="C10" s="38">
        <v>5782576.6548835812</v>
      </c>
      <c r="D10" s="38">
        <v>5690774.332159753</v>
      </c>
      <c r="E10" s="38">
        <v>5599372.9014987228</v>
      </c>
      <c r="F10" s="38">
        <v>5508372.3629004899</v>
      </c>
      <c r="G10" s="38">
        <v>5417772.7163650561</v>
      </c>
      <c r="H10" s="38">
        <v>5327573.9618924204</v>
      </c>
      <c r="I10" s="38">
        <v>5237776.099482582</v>
      </c>
      <c r="J10" s="38">
        <v>5148379.1291355407</v>
      </c>
      <c r="K10" s="38">
        <v>5059383.0508512966</v>
      </c>
      <c r="L10" s="38">
        <v>4984049.2876256621</v>
      </c>
      <c r="M10" s="38">
        <v>4959129.0411875332</v>
      </c>
      <c r="N10" s="38">
        <v>4934333.395981594</v>
      </c>
      <c r="O10" s="38">
        <v>4909661.7290016869</v>
      </c>
      <c r="P10" s="38">
        <v>4885113.4203566778</v>
      </c>
      <c r="Q10" s="38">
        <v>4860687.8532548947</v>
      </c>
      <c r="R10" s="38">
        <v>4836384.41398862</v>
      </c>
      <c r="S10" s="38">
        <v>4812202.4919186765</v>
      </c>
      <c r="T10" s="38">
        <v>4788141.4794590827</v>
      </c>
      <c r="U10" s="38">
        <v>4764200.7720617885</v>
      </c>
      <c r="V10" s="38">
        <v>4740379.7682014788</v>
      </c>
      <c r="W10" s="38">
        <v>4716677.8693604721</v>
      </c>
      <c r="X10" s="38">
        <v>4693094.4800136695</v>
      </c>
      <c r="Y10" s="38">
        <v>4669629.0076136012</v>
      </c>
      <c r="Z10" s="38">
        <v>4646280.8625755338</v>
      </c>
      <c r="AA10" s="38">
        <v>4623049.4582626559</v>
      </c>
      <c r="AB10" s="38">
        <v>4599934.2109713424</v>
      </c>
      <c r="AC10" s="38">
        <v>4576934.5399164846</v>
      </c>
      <c r="AD10" s="38">
        <v>4554049.8672169028</v>
      </c>
      <c r="AE10" s="38">
        <v>4531279.6178808184</v>
      </c>
      <c r="AF10" s="38">
        <v>4508623.2197914151</v>
      </c>
    </row>
    <row r="11" spans="1:33">
      <c r="A11" s="1" t="s">
        <v>43</v>
      </c>
      <c r="B11" s="4">
        <v>832989.08693277638</v>
      </c>
      <c r="C11" s="4">
        <v>825112.12157170998</v>
      </c>
      <c r="D11" s="4">
        <v>821173.63889117679</v>
      </c>
      <c r="E11" s="4">
        <v>804435.08749891049</v>
      </c>
      <c r="F11" s="4">
        <v>795573.50146771083</v>
      </c>
      <c r="G11" s="4">
        <v>792619.6394573109</v>
      </c>
      <c r="H11" s="4">
        <v>786711.91543651104</v>
      </c>
      <c r="I11" s="4">
        <v>774896.46739491133</v>
      </c>
      <c r="J11" s="4">
        <v>768988.74337411148</v>
      </c>
      <c r="K11" s="4">
        <v>764065.64002344501</v>
      </c>
      <c r="L11" s="4">
        <v>760127.15734291193</v>
      </c>
      <c r="M11" s="4">
        <v>757173.29533251189</v>
      </c>
      <c r="N11" s="4">
        <v>752250.1919818453</v>
      </c>
      <c r="O11" s="4">
        <v>747327.08863117883</v>
      </c>
      <c r="P11" s="4">
        <v>743388.60595064564</v>
      </c>
      <c r="Q11" s="4">
        <v>739450.12327011244</v>
      </c>
      <c r="R11" s="4">
        <v>734527.01991944585</v>
      </c>
      <c r="S11" s="4">
        <v>730588.53723891266</v>
      </c>
      <c r="T11" s="4">
        <v>726650.05455837946</v>
      </c>
      <c r="U11" s="4">
        <v>723696.19254797953</v>
      </c>
      <c r="V11" s="4">
        <v>718773.08919731295</v>
      </c>
      <c r="W11" s="4">
        <v>714834.60651677975</v>
      </c>
      <c r="X11" s="4">
        <v>710896.12383624655</v>
      </c>
      <c r="Y11" s="4">
        <v>706957.64115571324</v>
      </c>
      <c r="Z11" s="4">
        <v>703019.15847518016</v>
      </c>
      <c r="AA11" s="4">
        <v>700065.29646478023</v>
      </c>
      <c r="AB11" s="4">
        <v>696126.81378424692</v>
      </c>
      <c r="AC11" s="4">
        <v>692188.33110371372</v>
      </c>
      <c r="AD11" s="4">
        <v>688249.84842318052</v>
      </c>
      <c r="AE11" s="4">
        <v>683326.74507251405</v>
      </c>
      <c r="AF11" s="4">
        <v>675449.77971144754</v>
      </c>
    </row>
    <row r="12" spans="1:33">
      <c r="A12" s="1" t="s">
        <v>44</v>
      </c>
      <c r="B12" s="4">
        <v>832989.08693277638</v>
      </c>
      <c r="C12" s="4">
        <v>825112.12157170998</v>
      </c>
      <c r="D12" s="4">
        <v>821173.63889117679</v>
      </c>
      <c r="E12" s="4">
        <v>804435.08749891049</v>
      </c>
      <c r="F12" s="4">
        <v>795573.50146771083</v>
      </c>
      <c r="G12" s="4">
        <v>792619.6394573109</v>
      </c>
      <c r="H12" s="4">
        <v>786711.91543651104</v>
      </c>
      <c r="I12" s="4">
        <v>774896.46739491133</v>
      </c>
      <c r="J12" s="4">
        <v>768988.74337411148</v>
      </c>
      <c r="K12" s="4">
        <v>764065.64002344501</v>
      </c>
      <c r="L12" s="4">
        <v>760127.15734291193</v>
      </c>
      <c r="M12" s="4">
        <v>757173.29533251189</v>
      </c>
      <c r="N12" s="4">
        <v>752250.1919818453</v>
      </c>
      <c r="O12" s="4">
        <v>747327.08863117883</v>
      </c>
      <c r="P12" s="4">
        <v>743388.60595064564</v>
      </c>
      <c r="Q12" s="4">
        <v>739450.12327011244</v>
      </c>
      <c r="R12" s="4">
        <v>734527.01991944585</v>
      </c>
      <c r="S12" s="4">
        <v>730588.53723891266</v>
      </c>
      <c r="T12" s="4">
        <v>726650.05455837946</v>
      </c>
      <c r="U12" s="4">
        <v>723696.19254797953</v>
      </c>
      <c r="V12" s="4">
        <v>718773.08919731295</v>
      </c>
      <c r="W12" s="4">
        <v>714834.60651677975</v>
      </c>
      <c r="X12" s="4">
        <v>710896.12383624655</v>
      </c>
      <c r="Y12" s="4">
        <v>706957.64115571324</v>
      </c>
      <c r="Z12" s="4">
        <v>703019.15847518016</v>
      </c>
      <c r="AA12" s="4">
        <v>700065.29646478023</v>
      </c>
      <c r="AB12" s="4">
        <v>696126.81378424692</v>
      </c>
      <c r="AC12" s="4">
        <v>692188.33110371372</v>
      </c>
      <c r="AD12" s="4">
        <v>688249.84842318052</v>
      </c>
      <c r="AE12" s="4">
        <v>683326.74507251405</v>
      </c>
      <c r="AF12" s="4">
        <v>675449.77971144754</v>
      </c>
    </row>
    <row r="13" spans="1:33">
      <c r="A13" s="1" t="s">
        <v>45</v>
      </c>
      <c r="B13" s="4">
        <v>4430161.7014609706</v>
      </c>
      <c r="C13" s="4">
        <v>4413961.3914415641</v>
      </c>
      <c r="D13" s="4">
        <v>4381560.7714027492</v>
      </c>
      <c r="E13" s="4">
        <v>4377822.2383213481</v>
      </c>
      <c r="F13" s="4">
        <v>4375329.882933747</v>
      </c>
      <c r="G13" s="4">
        <v>4301805.3989995141</v>
      </c>
      <c r="H13" s="4">
        <v>4229527.0927590821</v>
      </c>
      <c r="I13" s="4">
        <v>4156002.6088248487</v>
      </c>
      <c r="J13" s="4">
        <v>4082478.1248906162</v>
      </c>
      <c r="K13" s="4">
        <v>4005215.1078749821</v>
      </c>
      <c r="L13" s="4">
        <v>3932936.8016345496</v>
      </c>
      <c r="M13" s="4">
        <v>3853181.4292313145</v>
      </c>
      <c r="N13" s="4">
        <v>3773426.0568280788</v>
      </c>
      <c r="O13" s="4">
        <v>3699901.5728938463</v>
      </c>
      <c r="P13" s="4">
        <v>3621392.3781844112</v>
      </c>
      <c r="Q13" s="4">
        <v>3542883.1834749761</v>
      </c>
      <c r="R13" s="4">
        <v>3465620.166459342</v>
      </c>
      <c r="S13" s="4">
        <v>3390849.5048313094</v>
      </c>
      <c r="T13" s="4">
        <v>3318571.1985908765</v>
      </c>
      <c r="U13" s="4">
        <v>3291155.2893272643</v>
      </c>
      <c r="V13" s="4">
        <v>3262493.2023698515</v>
      </c>
      <c r="W13" s="4">
        <v>3237569.6484938408</v>
      </c>
      <c r="X13" s="4">
        <v>3212646.0946178292</v>
      </c>
      <c r="Y13" s="4">
        <v>3187722.5407418185</v>
      </c>
      <c r="Z13" s="4">
        <v>3165291.3422534084</v>
      </c>
      <c r="AA13" s="4">
        <v>3139121.6106835972</v>
      </c>
      <c r="AB13" s="4">
        <v>3111705.7014199849</v>
      </c>
      <c r="AC13" s="4">
        <v>3084289.7921563722</v>
      </c>
      <c r="AD13" s="4">
        <v>3058120.060586561</v>
      </c>
      <c r="AE13" s="4">
        <v>3031950.3290167493</v>
      </c>
      <c r="AF13" s="4">
        <v>3005780.5974469376</v>
      </c>
    </row>
    <row r="14" spans="1:33">
      <c r="A14" s="1" t="s">
        <v>18</v>
      </c>
      <c r="B14" s="39">
        <v>3961385.2118535065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3">
      <c r="A15" s="14" t="s">
        <v>46</v>
      </c>
      <c r="B15" s="4">
        <v>832989.08693277638</v>
      </c>
      <c r="C15" s="4">
        <v>825112.12157170998</v>
      </c>
      <c r="D15" s="4">
        <v>821173.63889117679</v>
      </c>
      <c r="E15" s="4">
        <v>804435.08749891049</v>
      </c>
      <c r="F15" s="4">
        <v>795573.50146771083</v>
      </c>
      <c r="G15" s="4">
        <v>792619.6394573109</v>
      </c>
      <c r="H15" s="4">
        <v>786711.91543651104</v>
      </c>
      <c r="I15" s="4">
        <v>774896.46739491133</v>
      </c>
      <c r="J15" s="4">
        <v>768988.74337411148</v>
      </c>
      <c r="K15" s="4">
        <v>764065.64002344501</v>
      </c>
      <c r="L15" s="4">
        <v>760127.15734291193</v>
      </c>
      <c r="M15" s="4">
        <v>757173.29533251189</v>
      </c>
      <c r="N15" s="4">
        <v>752250.1919818453</v>
      </c>
      <c r="O15" s="4">
        <v>747327.08863117883</v>
      </c>
      <c r="P15" s="4">
        <v>743388.60595064564</v>
      </c>
      <c r="Q15" s="4">
        <v>739450.12327011244</v>
      </c>
      <c r="R15" s="4">
        <v>734527.01991944585</v>
      </c>
      <c r="S15" s="4">
        <v>730588.53723891266</v>
      </c>
      <c r="T15" s="4">
        <v>726650.05455837946</v>
      </c>
      <c r="U15" s="4">
        <v>723696.19254797953</v>
      </c>
      <c r="V15" s="4">
        <v>718773.08919731295</v>
      </c>
      <c r="W15" s="4">
        <v>714834.60651677975</v>
      </c>
      <c r="X15" s="4">
        <v>710896.12383624655</v>
      </c>
      <c r="Y15" s="4">
        <v>706957.64115571324</v>
      </c>
      <c r="Z15" s="4">
        <v>703019.15847518016</v>
      </c>
      <c r="AA15" s="4">
        <v>700065.29646478023</v>
      </c>
      <c r="AB15" s="4">
        <v>696126.81378424692</v>
      </c>
      <c r="AC15" s="4">
        <v>692188.33110371372</v>
      </c>
      <c r="AD15" s="4">
        <v>688249.84842318052</v>
      </c>
      <c r="AE15" s="4">
        <v>683326.74507251405</v>
      </c>
      <c r="AF15" s="4">
        <v>675449.77971144754</v>
      </c>
    </row>
    <row r="16" spans="1:33">
      <c r="A16" s="14" t="s">
        <v>47</v>
      </c>
      <c r="B16" s="4">
        <v>832989.08693277638</v>
      </c>
      <c r="C16" s="4">
        <v>825112.12157170998</v>
      </c>
      <c r="D16" s="4">
        <v>821173.63889117679</v>
      </c>
      <c r="E16" s="4">
        <v>804435.08749891049</v>
      </c>
      <c r="F16" s="4">
        <v>795573.50146771083</v>
      </c>
      <c r="G16" s="4">
        <v>792619.6394573109</v>
      </c>
      <c r="H16" s="4">
        <v>786711.91543651104</v>
      </c>
      <c r="I16" s="4">
        <v>774896.46739491133</v>
      </c>
      <c r="J16" s="4">
        <v>768988.74337411148</v>
      </c>
      <c r="K16" s="4">
        <v>764065.64002344501</v>
      </c>
      <c r="L16" s="4">
        <v>760127.15734291193</v>
      </c>
      <c r="M16" s="4">
        <v>757173.29533251189</v>
      </c>
      <c r="N16" s="4">
        <v>752250.1919818453</v>
      </c>
      <c r="O16" s="4">
        <v>747327.08863117883</v>
      </c>
      <c r="P16" s="4">
        <v>743388.60595064564</v>
      </c>
      <c r="Q16" s="4">
        <v>739450.12327011244</v>
      </c>
      <c r="R16" s="4">
        <v>734527.01991944585</v>
      </c>
      <c r="S16" s="4">
        <v>730588.53723891266</v>
      </c>
      <c r="T16" s="4">
        <v>726650.05455837946</v>
      </c>
      <c r="U16" s="4">
        <v>723696.19254797953</v>
      </c>
      <c r="V16" s="4">
        <v>718773.08919731295</v>
      </c>
      <c r="W16" s="4">
        <v>714834.60651677975</v>
      </c>
      <c r="X16" s="4">
        <v>710896.12383624655</v>
      </c>
      <c r="Y16" s="4">
        <v>706957.64115571324</v>
      </c>
      <c r="Z16" s="4">
        <v>703019.15847518016</v>
      </c>
      <c r="AA16" s="4">
        <v>700065.29646478023</v>
      </c>
      <c r="AB16" s="4">
        <v>696126.81378424692</v>
      </c>
      <c r="AC16" s="4">
        <v>692188.33110371372</v>
      </c>
      <c r="AD16" s="4">
        <v>688249.84842318052</v>
      </c>
      <c r="AE16" s="4">
        <v>683326.74507251405</v>
      </c>
      <c r="AF16" s="4">
        <v>675449.77971144754</v>
      </c>
    </row>
    <row r="17" spans="1:32">
      <c r="A17" s="14" t="s">
        <v>48</v>
      </c>
      <c r="B17" s="4">
        <v>1397288</v>
      </c>
      <c r="C17" s="4">
        <v>1397288</v>
      </c>
      <c r="D17" s="4">
        <v>1393003.5531426743</v>
      </c>
      <c r="E17" s="4">
        <v>1388650.6784467688</v>
      </c>
      <c r="F17" s="4">
        <v>1379497.5198432521</v>
      </c>
      <c r="G17" s="4">
        <v>1378740.229843569</v>
      </c>
      <c r="H17" s="4">
        <v>1378724.1152885118</v>
      </c>
      <c r="I17" s="4">
        <v>1371581.319545333</v>
      </c>
      <c r="J17" s="4">
        <v>1364745.6215836911</v>
      </c>
      <c r="K17" s="4">
        <v>1357488.5233718234</v>
      </c>
      <c r="L17" s="4">
        <v>1349599.7657575887</v>
      </c>
      <c r="M17" s="4">
        <v>1340401.5355462534</v>
      </c>
      <c r="N17" s="4">
        <v>1332737.1744122282</v>
      </c>
      <c r="O17" s="4">
        <v>1322657.1430100768</v>
      </c>
      <c r="P17" s="4">
        <v>1311882.6041656479</v>
      </c>
      <c r="Q17" s="4">
        <v>1302898.0099358163</v>
      </c>
      <c r="R17" s="4">
        <v>1293793.9332265486</v>
      </c>
      <c r="S17" s="4">
        <v>1283910.5936909048</v>
      </c>
      <c r="T17" s="4">
        <v>1274689.2757270772</v>
      </c>
      <c r="U17" s="4">
        <v>1265934.2121504489</v>
      </c>
      <c r="V17" s="4">
        <v>1257620.8911363785</v>
      </c>
      <c r="W17" s="4">
        <v>1248472.3366422146</v>
      </c>
      <c r="X17" s="4">
        <v>1238451.4466255759</v>
      </c>
      <c r="Y17" s="4">
        <v>1229861.8180482097</v>
      </c>
      <c r="Z17" s="4">
        <v>1221468.0655632035</v>
      </c>
      <c r="AA17" s="4">
        <v>1212984.2818721081</v>
      </c>
      <c r="AB17" s="4">
        <v>1205472.3936479092</v>
      </c>
      <c r="AC17" s="4">
        <v>1196792.8875760168</v>
      </c>
      <c r="AD17" s="4">
        <v>1187373.0559534784</v>
      </c>
      <c r="AE17" s="4">
        <v>1177805.4258379971</v>
      </c>
      <c r="AF17" s="4">
        <v>1168608.9105789892</v>
      </c>
    </row>
    <row r="19" spans="1:32">
      <c r="A19" s="14"/>
    </row>
    <row r="21" spans="1:32">
      <c r="C21" s="22"/>
    </row>
    <row r="22" spans="1:32">
      <c r="C22" s="22"/>
    </row>
    <row r="23" spans="1:32">
      <c r="C23" s="22"/>
    </row>
    <row r="24" spans="1:32">
      <c r="C24" s="22"/>
    </row>
    <row r="25" spans="1:32">
      <c r="C25" s="22"/>
    </row>
    <row r="26" spans="1:32">
      <c r="C26" s="22"/>
    </row>
    <row r="27" spans="1:32">
      <c r="C27" s="22"/>
    </row>
    <row r="28" spans="1:32">
      <c r="C28" s="22"/>
    </row>
    <row r="29" spans="1:32">
      <c r="C29" s="22"/>
    </row>
    <row r="30" spans="1:32">
      <c r="C30" s="22"/>
    </row>
    <row r="31" spans="1:32">
      <c r="C31" s="22"/>
    </row>
    <row r="32" spans="1:32">
      <c r="C32" s="22"/>
    </row>
    <row r="33" spans="3:3">
      <c r="C33" s="22"/>
    </row>
    <row r="34" spans="3:3">
      <c r="C34" s="22"/>
    </row>
    <row r="35" spans="3:3">
      <c r="C35" s="22"/>
    </row>
    <row r="36" spans="3:3">
      <c r="C3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CE97-9BED-4B96-B2F3-B1D21B5E75E3}">
  <sheetPr>
    <tabColor theme="6"/>
  </sheetPr>
  <dimension ref="A1:AG17"/>
  <sheetViews>
    <sheetView workbookViewId="0">
      <selection activeCell="I35" sqref="I35"/>
    </sheetView>
  </sheetViews>
  <sheetFormatPr defaultColWidth="9.140625" defaultRowHeight="15"/>
  <cols>
    <col min="1" max="1" width="35.5703125" style="13" customWidth="1"/>
    <col min="2" max="17" width="9.140625" style="13" customWidth="1"/>
    <col min="18" max="16384" width="9.140625" style="13"/>
  </cols>
  <sheetData>
    <row r="1" spans="1:33">
      <c r="A1" s="37" t="s">
        <v>49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40" t="s">
        <v>50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</row>
    <row r="3" spans="1:33">
      <c r="A3" s="40" t="s">
        <v>27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</row>
    <row r="4" spans="1:33">
      <c r="A4" s="40" t="s">
        <v>28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>
      <c r="A5" s="40" t="s">
        <v>29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</row>
    <row r="6" spans="1:33">
      <c r="A6" s="1" t="s">
        <v>0</v>
      </c>
      <c r="B6" s="4">
        <v>249970.54545454451</v>
      </c>
      <c r="C6" s="4">
        <v>233305.84242424334</v>
      </c>
      <c r="D6" s="4">
        <v>216641.13939393769</v>
      </c>
      <c r="E6" s="4">
        <v>199976.43636363652</v>
      </c>
      <c r="F6" s="4">
        <v>183311.73333333086</v>
      </c>
      <c r="G6" s="4">
        <v>166647.03030302969</v>
      </c>
      <c r="H6" s="4">
        <v>149982.32727272849</v>
      </c>
      <c r="I6" s="4">
        <v>137483.79999999926</v>
      </c>
      <c r="J6" s="4">
        <v>124985.27272727448</v>
      </c>
      <c r="K6" s="4">
        <v>112486.74545454526</v>
      </c>
      <c r="L6" s="4">
        <v>99988.21818182047</v>
      </c>
      <c r="M6" s="4">
        <v>87489.690909091252</v>
      </c>
      <c r="N6" s="4">
        <v>84989.985454544963</v>
      </c>
      <c r="O6" s="4">
        <v>82490.279999999781</v>
      </c>
      <c r="P6" s="4">
        <v>79990.574545454598</v>
      </c>
      <c r="Q6" s="4">
        <v>77490.869090908309</v>
      </c>
      <c r="R6" s="4">
        <v>74991.163636363141</v>
      </c>
      <c r="S6" s="4">
        <v>72491.458181817958</v>
      </c>
      <c r="T6" s="4">
        <v>69991.752727272775</v>
      </c>
      <c r="U6" s="4">
        <v>67492.047272726486</v>
      </c>
      <c r="V6" s="4">
        <v>64992.34181818131</v>
      </c>
      <c r="W6" s="4">
        <v>62492.636363636127</v>
      </c>
      <c r="X6" s="4">
        <v>59992.930909090952</v>
      </c>
      <c r="Y6" s="4">
        <v>57493.225454544663</v>
      </c>
      <c r="Z6" s="4">
        <v>54993.519999999487</v>
      </c>
      <c r="AA6" s="4">
        <v>52493.814545454305</v>
      </c>
      <c r="AB6" s="4">
        <v>49994.109090909129</v>
      </c>
      <c r="AC6" s="4">
        <v>47494.40363636284</v>
      </c>
      <c r="AD6" s="4">
        <v>44994.698181817657</v>
      </c>
      <c r="AE6" s="4">
        <v>42494.992727272482</v>
      </c>
      <c r="AF6" s="4">
        <v>39995.287272727299</v>
      </c>
      <c r="AG6" s="4">
        <v>37495.581818182123</v>
      </c>
    </row>
    <row r="7" spans="1:33">
      <c r="A7" s="1" t="s">
        <v>26</v>
      </c>
      <c r="B7" s="4">
        <v>346117.24679588061</v>
      </c>
      <c r="C7" s="4">
        <v>333755.9165531731</v>
      </c>
      <c r="D7" s="4">
        <v>321394.58631046116</v>
      </c>
      <c r="E7" s="4">
        <v>309033.25606775365</v>
      </c>
      <c r="F7" s="4">
        <v>288431.03899656719</v>
      </c>
      <c r="G7" s="4">
        <v>267828.82192538504</v>
      </c>
      <c r="H7" s="4">
        <v>247226.60485420295</v>
      </c>
      <c r="I7" s="4">
        <v>227448.47646585159</v>
      </c>
      <c r="J7" s="4">
        <v>207670.34807751782</v>
      </c>
      <c r="K7" s="4">
        <v>187892.21968918404</v>
      </c>
      <c r="L7" s="4">
        <v>168114.09130085027</v>
      </c>
      <c r="M7" s="4">
        <v>148335.9629125077</v>
      </c>
      <c r="N7" s="4">
        <v>148335.96291251967</v>
      </c>
      <c r="O7" s="4">
        <v>148335.96291251967</v>
      </c>
      <c r="P7" s="4">
        <v>148335.96291251967</v>
      </c>
      <c r="Q7" s="4">
        <v>148335.96291251967</v>
      </c>
      <c r="R7" s="4">
        <v>148335.96291251967</v>
      </c>
      <c r="S7" s="4">
        <v>148335.96291251967</v>
      </c>
      <c r="T7" s="4">
        <v>148335.96291251967</v>
      </c>
      <c r="U7" s="4">
        <v>148335.96291251967</v>
      </c>
      <c r="V7" s="4">
        <v>148335.96291251967</v>
      </c>
      <c r="W7" s="4">
        <v>148335.96291251967</v>
      </c>
      <c r="X7" s="4">
        <v>148335.96291251967</v>
      </c>
      <c r="Y7" s="4">
        <v>148335.96291251967</v>
      </c>
      <c r="Z7" s="4">
        <v>148335.96291251967</v>
      </c>
      <c r="AA7" s="4">
        <v>148335.96291251967</v>
      </c>
      <c r="AB7" s="4">
        <v>148335.96291251967</v>
      </c>
      <c r="AC7" s="4">
        <v>148335.96291251967</v>
      </c>
      <c r="AD7" s="4">
        <v>148335.96291251967</v>
      </c>
      <c r="AE7" s="4">
        <v>148335.96291251967</v>
      </c>
      <c r="AF7" s="4">
        <v>148335.96291251967</v>
      </c>
      <c r="AG7" s="4">
        <v>148335.96291251967</v>
      </c>
    </row>
    <row r="8" spans="1:33">
      <c r="A8" s="40" t="s">
        <v>30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>
      <c r="A9" s="40" t="s">
        <v>31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>
      <c r="A10" s="40" t="s">
        <v>32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>
      <c r="A11" s="40" t="s">
        <v>33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 spans="1:33">
      <c r="A12" s="40" t="s">
        <v>34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1:33">
      <c r="A13" s="40" t="s">
        <v>35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1:33">
      <c r="A14" s="1" t="s">
        <v>18</v>
      </c>
      <c r="B14" s="4">
        <v>491211.76626982994</v>
      </c>
      <c r="C14" s="4">
        <v>475366.22542241769</v>
      </c>
      <c r="D14" s="4">
        <v>459520.68457500538</v>
      </c>
      <c r="E14" s="4">
        <v>443675.14372758608</v>
      </c>
      <c r="F14" s="4">
        <v>427829.60288017383</v>
      </c>
      <c r="G14" s="4">
        <v>411984.06203276152</v>
      </c>
      <c r="H14" s="4">
        <v>396138.52118534927</v>
      </c>
      <c r="I14" s="4">
        <v>396138.52118535066</v>
      </c>
      <c r="J14" s="4">
        <v>396138.52118535066</v>
      </c>
      <c r="K14" s="4">
        <v>396138.52118535066</v>
      </c>
      <c r="L14" s="4">
        <v>396138.52118535066</v>
      </c>
      <c r="M14" s="4">
        <v>396138.52118535066</v>
      </c>
      <c r="N14" s="39">
        <v>396138.52118535066</v>
      </c>
      <c r="O14" s="39">
        <v>396138.52118535066</v>
      </c>
      <c r="P14" s="39">
        <v>396138.52118535066</v>
      </c>
      <c r="Q14" s="39">
        <v>396138.52118535066</v>
      </c>
      <c r="R14" s="39">
        <v>396138.52118535066</v>
      </c>
      <c r="S14" s="4">
        <v>396138.52118535066</v>
      </c>
      <c r="T14" s="4">
        <v>396138.52118535066</v>
      </c>
      <c r="U14" s="4">
        <v>396138.52118535066</v>
      </c>
      <c r="V14" s="4">
        <v>396138.52118535066</v>
      </c>
      <c r="W14" s="4">
        <v>396138.52118535066</v>
      </c>
      <c r="X14" s="41">
        <v>396138.52118535066</v>
      </c>
      <c r="Y14" s="41">
        <v>396138.52118535066</v>
      </c>
      <c r="Z14" s="41">
        <v>396138.52118535066</v>
      </c>
      <c r="AA14" s="41">
        <v>396138.52118535066</v>
      </c>
      <c r="AB14" s="41">
        <v>396138.52118535066</v>
      </c>
      <c r="AC14" s="41">
        <v>396138.52118535066</v>
      </c>
      <c r="AD14" s="41">
        <v>396138.52118535066</v>
      </c>
      <c r="AE14" s="41">
        <v>396138.52118535066</v>
      </c>
      <c r="AF14" s="41">
        <v>396138.52118535066</v>
      </c>
      <c r="AG14" s="41">
        <v>396138.52118535066</v>
      </c>
    </row>
    <row r="15" spans="1:33">
      <c r="A15" s="40" t="s">
        <v>36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>
      <c r="A16" s="40" t="s">
        <v>37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>
      <c r="A17" s="40" t="s">
        <v>38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36"/>
  <sheetViews>
    <sheetView workbookViewId="0">
      <selection activeCell="AA30" sqref="AA30"/>
    </sheetView>
  </sheetViews>
  <sheetFormatPr defaultColWidth="9.140625" defaultRowHeight="15"/>
  <cols>
    <col min="1" max="1" width="28.140625" style="13" customWidth="1"/>
    <col min="2" max="32" width="10.5703125" style="13" bestFit="1" customWidth="1"/>
    <col min="33" max="16384" width="9.140625" style="13"/>
  </cols>
  <sheetData>
    <row r="1" spans="1:33">
      <c r="A1" s="20" t="s">
        <v>49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9" t="s">
        <v>39</v>
      </c>
      <c r="B2" s="27">
        <f>Calculation!B57</f>
        <v>1219138.0625476735</v>
      </c>
      <c r="C2" s="27">
        <f>Calculation!C57</f>
        <v>1263547.7582846005</v>
      </c>
      <c r="D2" s="27">
        <f>Calculation!D57</f>
        <v>1307957.4540215272</v>
      </c>
      <c r="E2" s="27">
        <f>Calculation!E57</f>
        <v>1352367.1497584539</v>
      </c>
      <c r="F2" s="27">
        <f>Calculation!F57</f>
        <v>1396776.8454953809</v>
      </c>
      <c r="G2" s="27">
        <f>Calculation!G57</f>
        <v>1441186.5412323077</v>
      </c>
      <c r="H2" s="27">
        <f>Calculation!H57</f>
        <v>1485596.2369692344</v>
      </c>
      <c r="I2" s="27">
        <f>Calculation!I57</f>
        <v>1530005.9327061614</v>
      </c>
      <c r="J2" s="27">
        <f>Calculation!J57</f>
        <v>1574415.6284430884</v>
      </c>
      <c r="K2" s="27">
        <f>Calculation!K57</f>
        <v>1618825.3241800151</v>
      </c>
      <c r="L2" s="27">
        <f>Calculation!L57</f>
        <v>1663235.0199169421</v>
      </c>
      <c r="M2" s="27">
        <f>Calculation!M57</f>
        <v>1707644.7156538689</v>
      </c>
      <c r="N2" s="27">
        <f>Calculation!N57</f>
        <v>1752054.4113907956</v>
      </c>
      <c r="O2" s="27">
        <f>Calculation!O57</f>
        <v>1796464.1071277226</v>
      </c>
      <c r="P2" s="27">
        <f>Calculation!P57</f>
        <v>1840873.8028646493</v>
      </c>
      <c r="Q2" s="27">
        <f>Calculation!Q57</f>
        <v>1885283.4986015761</v>
      </c>
      <c r="R2" s="27">
        <f>Calculation!R57</f>
        <v>1929693.1943385033</v>
      </c>
      <c r="S2" s="27">
        <f>Calculation!S57</f>
        <v>1974102.89007543</v>
      </c>
      <c r="T2" s="27">
        <f>Calculation!T57</f>
        <v>2018512.5858123568</v>
      </c>
      <c r="U2" s="27">
        <f>Calculation!U57</f>
        <v>2062922.2815492835</v>
      </c>
      <c r="V2" s="27">
        <f>Calculation!V57</f>
        <v>2107331.9772862107</v>
      </c>
      <c r="W2" s="27">
        <f>Calculation!W57</f>
        <v>2151741.6730231377</v>
      </c>
      <c r="X2" s="27">
        <f>Calculation!X57</f>
        <v>2196151.3687600642</v>
      </c>
      <c r="Y2" s="27">
        <f>Calculation!Y57</f>
        <v>2240561.0644969912</v>
      </c>
      <c r="Z2" s="27">
        <f>Calculation!Z57</f>
        <v>2284970.7602339182</v>
      </c>
      <c r="AA2" s="27">
        <f>Calculation!AA57</f>
        <v>2329380.4559708447</v>
      </c>
      <c r="AB2" s="27">
        <f>Calculation!AB57</f>
        <v>2373790.1517077717</v>
      </c>
      <c r="AC2" s="27">
        <f>Calculation!AC57</f>
        <v>2418199.8474446987</v>
      </c>
      <c r="AD2" s="27">
        <f>Calculation!AD57</f>
        <v>2462609.5431816252</v>
      </c>
      <c r="AE2" s="27">
        <f>Calculation!AE57</f>
        <v>2507019.2389185522</v>
      </c>
      <c r="AF2" s="27">
        <f>Calculation!AF57</f>
        <v>2551428.9346554792</v>
      </c>
      <c r="AG2" s="4"/>
    </row>
    <row r="3" spans="1:33">
      <c r="A3" s="19" t="s">
        <v>40</v>
      </c>
      <c r="B3" s="27">
        <f>Calculation!B58</f>
        <v>796575.1334858886</v>
      </c>
      <c r="C3" s="27">
        <f>Calculation!C58</f>
        <v>803779.13382490037</v>
      </c>
      <c r="D3" s="27">
        <f>Calculation!D58</f>
        <v>810983.13416391215</v>
      </c>
      <c r="E3" s="27">
        <f>Calculation!E58</f>
        <v>818187.13450292381</v>
      </c>
      <c r="F3" s="27">
        <f>Calculation!F58</f>
        <v>825391.13484193571</v>
      </c>
      <c r="G3" s="27">
        <f>Calculation!G58</f>
        <v>832595.13518094749</v>
      </c>
      <c r="H3" s="27">
        <f>Calculation!H58</f>
        <v>839799.13551995927</v>
      </c>
      <c r="I3" s="27">
        <f>Calculation!I58</f>
        <v>847003.13585897104</v>
      </c>
      <c r="J3" s="27">
        <f>Calculation!J58</f>
        <v>854207.13619798282</v>
      </c>
      <c r="K3" s="27">
        <f>Calculation!K58</f>
        <v>861411.1365369946</v>
      </c>
      <c r="L3" s="27">
        <f>Calculation!L58</f>
        <v>868615.13687600626</v>
      </c>
      <c r="M3" s="27">
        <f>Calculation!M58</f>
        <v>875819.13721501816</v>
      </c>
      <c r="N3" s="27">
        <f>Calculation!N58</f>
        <v>883023.13755402993</v>
      </c>
      <c r="O3" s="27">
        <f>Calculation!O58</f>
        <v>890227.13789304171</v>
      </c>
      <c r="P3" s="27">
        <f>Calculation!P58</f>
        <v>897431.13823205349</v>
      </c>
      <c r="Q3" s="27">
        <f>Calculation!Q58</f>
        <v>904635.13857106527</v>
      </c>
      <c r="R3" s="27">
        <f>Calculation!R58</f>
        <v>911839.13891007705</v>
      </c>
      <c r="S3" s="27">
        <f>Calculation!S58</f>
        <v>919043.13924908882</v>
      </c>
      <c r="T3" s="27">
        <f>Calculation!T58</f>
        <v>926247.1395881006</v>
      </c>
      <c r="U3" s="27">
        <f>Calculation!U58</f>
        <v>933451.13992711238</v>
      </c>
      <c r="V3" s="27">
        <f>Calculation!V58</f>
        <v>940655.14026612416</v>
      </c>
      <c r="W3" s="27">
        <f>Calculation!W58</f>
        <v>947859.14060513594</v>
      </c>
      <c r="X3" s="27">
        <f>Calculation!X58</f>
        <v>955063.14094414783</v>
      </c>
      <c r="Y3" s="27">
        <f>Calculation!Y58</f>
        <v>962267.14128315949</v>
      </c>
      <c r="Z3" s="27">
        <f>Calculation!Z58</f>
        <v>969471.14162217139</v>
      </c>
      <c r="AA3" s="27">
        <f>Calculation!AA58</f>
        <v>976675.14196118305</v>
      </c>
      <c r="AB3" s="27">
        <f>Calculation!AB58</f>
        <v>983879.14230019483</v>
      </c>
      <c r="AC3" s="27">
        <f>Calculation!AC58</f>
        <v>991083.14263920661</v>
      </c>
      <c r="AD3" s="27">
        <f>Calculation!AD58</f>
        <v>998287.14297821838</v>
      </c>
      <c r="AE3" s="27">
        <f>Calculation!AE58</f>
        <v>1005491.1433172303</v>
      </c>
      <c r="AF3" s="27">
        <f>Calculation!AF58</f>
        <v>1012695.1436562419</v>
      </c>
      <c r="AG3" s="4"/>
    </row>
    <row r="4" spans="1:33">
      <c r="A4" s="19" t="s">
        <v>41</v>
      </c>
      <c r="B4" s="27">
        <f>Calculation!B59</f>
        <v>3841949.5598900625</v>
      </c>
      <c r="C4" s="27">
        <f>Calculation!C59</f>
        <v>3936533.8466940294</v>
      </c>
      <c r="D4" s="27">
        <f>Calculation!D59</f>
        <v>4031118.1334979958</v>
      </c>
      <c r="E4" s="27">
        <f>Calculation!E59</f>
        <v>4125702.4203019617</v>
      </c>
      <c r="F4" s="27">
        <f>Calculation!F59</f>
        <v>4220286.7071059281</v>
      </c>
      <c r="G4" s="27">
        <f>Calculation!G59</f>
        <v>4314870.9939098954</v>
      </c>
      <c r="H4" s="27">
        <f>Calculation!H59</f>
        <v>4409455.2807138618</v>
      </c>
      <c r="I4" s="27">
        <f>Calculation!I59</f>
        <v>4504039.5675178282</v>
      </c>
      <c r="J4" s="27">
        <f>Calculation!J59</f>
        <v>4598623.8543217946</v>
      </c>
      <c r="K4" s="27">
        <f>Calculation!K59</f>
        <v>4693208.14112576</v>
      </c>
      <c r="L4" s="27">
        <f>Calculation!L59</f>
        <v>4787792.4279297264</v>
      </c>
      <c r="M4" s="27">
        <f>Calculation!M59</f>
        <v>4882376.7147337049</v>
      </c>
      <c r="N4" s="27">
        <f>Calculation!N59</f>
        <v>4976961.0015376713</v>
      </c>
      <c r="O4" s="27">
        <f>Calculation!O59</f>
        <v>5071545.2883416377</v>
      </c>
      <c r="P4" s="27">
        <f>Calculation!P59</f>
        <v>5166129.5751456041</v>
      </c>
      <c r="Q4" s="27">
        <f>Calculation!Q59</f>
        <v>5260713.8619495695</v>
      </c>
      <c r="R4" s="27">
        <f>Calculation!R59</f>
        <v>5355298.1487535369</v>
      </c>
      <c r="S4" s="27">
        <f>Calculation!S59</f>
        <v>5449882.4355575033</v>
      </c>
      <c r="T4" s="27">
        <f>Calculation!T59</f>
        <v>5544466.7223614696</v>
      </c>
      <c r="U4" s="27">
        <f>Calculation!U59</f>
        <v>5639051.009165436</v>
      </c>
      <c r="V4" s="27">
        <f>Calculation!V59</f>
        <v>5733635.2959694024</v>
      </c>
      <c r="W4" s="27">
        <f>Calculation!W59</f>
        <v>5828219.5827733688</v>
      </c>
      <c r="X4" s="27">
        <f>Calculation!X59</f>
        <v>5922803.8695773361</v>
      </c>
      <c r="Y4" s="27">
        <f>Calculation!Y59</f>
        <v>6017388.1563813016</v>
      </c>
      <c r="Z4" s="27">
        <f>Calculation!Z59</f>
        <v>6111972.443185268</v>
      </c>
      <c r="AA4" s="27">
        <f>Calculation!AA59</f>
        <v>6206556.7299892344</v>
      </c>
      <c r="AB4" s="27">
        <f>Calculation!AB59</f>
        <v>6301141.0167932007</v>
      </c>
      <c r="AC4" s="27">
        <f>Calculation!AC59</f>
        <v>6395725.3035971671</v>
      </c>
      <c r="AD4" s="27">
        <f>Calculation!AD59</f>
        <v>6490309.5904011345</v>
      </c>
      <c r="AE4" s="27">
        <f>Calculation!AE59</f>
        <v>6584893.8772051008</v>
      </c>
      <c r="AF4" s="27">
        <f>Calculation!AF59</f>
        <v>6679478.1640090672</v>
      </c>
      <c r="AG4" s="4"/>
    </row>
    <row r="5" spans="1:33">
      <c r="A5" s="19" t="s">
        <v>42</v>
      </c>
      <c r="B5" s="27">
        <f>Calculation!B60</f>
        <v>821001.77981184842</v>
      </c>
      <c r="C5" s="27">
        <f>Calculation!C60</f>
        <v>821001.77981184842</v>
      </c>
      <c r="D5" s="27">
        <f>Calculation!D60</f>
        <v>821001.77981184842</v>
      </c>
      <c r="E5" s="27">
        <f>Calculation!E60</f>
        <v>821001.77981184842</v>
      </c>
      <c r="F5" s="27">
        <f>Calculation!F60</f>
        <v>821001.77981184842</v>
      </c>
      <c r="G5" s="27">
        <f>Calculation!G60</f>
        <v>821001.77981184842</v>
      </c>
      <c r="H5" s="27">
        <f>Calculation!H60</f>
        <v>821001.77981184842</v>
      </c>
      <c r="I5" s="27">
        <f>Calculation!I60</f>
        <v>821001.77981184842</v>
      </c>
      <c r="J5" s="27">
        <f>Calculation!J60</f>
        <v>821001.77981184842</v>
      </c>
      <c r="K5" s="27">
        <f>Calculation!K60</f>
        <v>821001.77981184842</v>
      </c>
      <c r="L5" s="27">
        <f>Calculation!L60</f>
        <v>821001.77981184842</v>
      </c>
      <c r="M5" s="27">
        <f>Calculation!M60</f>
        <v>821001.77981184842</v>
      </c>
      <c r="N5" s="27">
        <f>Calculation!N60</f>
        <v>821001.77981184842</v>
      </c>
      <c r="O5" s="27">
        <f>Calculation!O60</f>
        <v>821001.77981184842</v>
      </c>
      <c r="P5" s="27">
        <f>Calculation!P60</f>
        <v>821001.77981184842</v>
      </c>
      <c r="Q5" s="27">
        <f>Calculation!Q60</f>
        <v>821001.77981184842</v>
      </c>
      <c r="R5" s="27">
        <f>Calculation!R60</f>
        <v>821001.77981184842</v>
      </c>
      <c r="S5" s="27">
        <f>Calculation!S60</f>
        <v>821001.77981184842</v>
      </c>
      <c r="T5" s="27">
        <f>Calculation!T60</f>
        <v>821001.77981184842</v>
      </c>
      <c r="U5" s="27">
        <f>Calculation!U60</f>
        <v>821001.77981184842</v>
      </c>
      <c r="V5" s="27">
        <f>Calculation!V60</f>
        <v>821001.77981184842</v>
      </c>
      <c r="W5" s="27">
        <f>Calculation!W60</f>
        <v>821001.77981184842</v>
      </c>
      <c r="X5" s="27">
        <f>Calculation!X60</f>
        <v>821001.77981184842</v>
      </c>
      <c r="Y5" s="27">
        <f>Calculation!Y60</f>
        <v>821001.77981184842</v>
      </c>
      <c r="Z5" s="27">
        <f>Calculation!Z60</f>
        <v>821001.77981184842</v>
      </c>
      <c r="AA5" s="27">
        <f>Calculation!AA60</f>
        <v>821001.77981184842</v>
      </c>
      <c r="AB5" s="27">
        <f>Calculation!AB60</f>
        <v>821001.77981184842</v>
      </c>
      <c r="AC5" s="27">
        <f>Calculation!AC60</f>
        <v>821001.77981184842</v>
      </c>
      <c r="AD5" s="27">
        <f>Calculation!AD60</f>
        <v>821001.77981184842</v>
      </c>
      <c r="AE5" s="27">
        <f>Calculation!AE60</f>
        <v>821001.77981184842</v>
      </c>
      <c r="AF5" s="27">
        <f>Calculation!AF60</f>
        <v>821001.77981184842</v>
      </c>
    </row>
    <row r="6" spans="1:33">
      <c r="A6" s="19" t="s">
        <v>0</v>
      </c>
      <c r="B6" s="27">
        <f>Calculation!B61</f>
        <v>2137808.2888380368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</row>
    <row r="7" spans="1:33">
      <c r="A7" s="19" t="s">
        <v>26</v>
      </c>
      <c r="B7" s="27">
        <f>Calculation!B62</f>
        <v>1324349.5211458597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</row>
    <row r="8" spans="1:33">
      <c r="A8" s="19" t="s">
        <v>3</v>
      </c>
      <c r="B8" s="27">
        <f>Calculation!B63</f>
        <v>0</v>
      </c>
      <c r="C8" s="27">
        <f>Calculation!C63</f>
        <v>0</v>
      </c>
      <c r="D8" s="27">
        <f>Calculation!D63</f>
        <v>0</v>
      </c>
      <c r="E8" s="27">
        <f>Calculation!E63</f>
        <v>0</v>
      </c>
      <c r="F8" s="27">
        <f>Calculation!F63</f>
        <v>0</v>
      </c>
      <c r="G8" s="27">
        <f>Calculation!G63</f>
        <v>0</v>
      </c>
      <c r="H8" s="27">
        <f>Calculation!H63</f>
        <v>0</v>
      </c>
      <c r="I8" s="27">
        <f>Calculation!I63</f>
        <v>0</v>
      </c>
      <c r="J8" s="27">
        <f>Calculation!J63</f>
        <v>0</v>
      </c>
      <c r="K8" s="27">
        <f>Calculation!K63</f>
        <v>0</v>
      </c>
      <c r="L8" s="27">
        <f>Calculation!L63</f>
        <v>0</v>
      </c>
      <c r="M8" s="27">
        <f>Calculation!M63</f>
        <v>0</v>
      </c>
      <c r="N8" s="27">
        <f>Calculation!N63</f>
        <v>0</v>
      </c>
      <c r="O8" s="27">
        <f>Calculation!O63</f>
        <v>0</v>
      </c>
      <c r="P8" s="27">
        <f>Calculation!P63</f>
        <v>0</v>
      </c>
      <c r="Q8" s="27">
        <f>Calculation!Q63</f>
        <v>0</v>
      </c>
      <c r="R8" s="27">
        <f>Calculation!R63</f>
        <v>0</v>
      </c>
      <c r="S8" s="27">
        <f>Calculation!S63</f>
        <v>0</v>
      </c>
      <c r="T8" s="27">
        <f>Calculation!T63</f>
        <v>0</v>
      </c>
      <c r="U8" s="27">
        <f>Calculation!U63</f>
        <v>0</v>
      </c>
      <c r="V8" s="27">
        <f>Calculation!V63</f>
        <v>0</v>
      </c>
      <c r="W8" s="27">
        <f>Calculation!W63</f>
        <v>0</v>
      </c>
      <c r="X8" s="27">
        <f>Calculation!X63</f>
        <v>0</v>
      </c>
      <c r="Y8" s="27">
        <f>Calculation!Y63</f>
        <v>0</v>
      </c>
      <c r="Z8" s="27">
        <f>Calculation!Z63</f>
        <v>0</v>
      </c>
      <c r="AA8" s="27">
        <f>Calculation!AA63</f>
        <v>0</v>
      </c>
      <c r="AB8" s="27">
        <f>Calculation!AB63</f>
        <v>0</v>
      </c>
      <c r="AC8" s="27">
        <f>Calculation!AC63</f>
        <v>0</v>
      </c>
      <c r="AD8" s="27">
        <f>Calculation!AD63</f>
        <v>0</v>
      </c>
      <c r="AE8" s="27">
        <f>Calculation!AE63</f>
        <v>0</v>
      </c>
      <c r="AF8" s="27">
        <f>Calculation!AF63</f>
        <v>0</v>
      </c>
    </row>
    <row r="9" spans="1:33">
      <c r="A9" s="19" t="s">
        <v>1</v>
      </c>
      <c r="B9" s="27">
        <f>Calculation!B64</f>
        <v>3240387.7447241289</v>
      </c>
      <c r="C9" s="27">
        <f>Calculation!C64</f>
        <v>3240387.7447241289</v>
      </c>
      <c r="D9" s="27">
        <f>Calculation!D64</f>
        <v>3240387.7447241289</v>
      </c>
      <c r="E9" s="27">
        <f>Calculation!E64</f>
        <v>3240387.7447241289</v>
      </c>
      <c r="F9" s="27">
        <f>Calculation!F64</f>
        <v>3240387.7447241289</v>
      </c>
      <c r="G9" s="27">
        <f>Calculation!G64</f>
        <v>3240387.7447241289</v>
      </c>
      <c r="H9" s="27">
        <f>Calculation!H64</f>
        <v>3240387.7447241289</v>
      </c>
      <c r="I9" s="27">
        <f>Calculation!I64</f>
        <v>3240387.7447241289</v>
      </c>
      <c r="J9" s="27">
        <f>Calculation!J64</f>
        <v>3240387.7447241289</v>
      </c>
      <c r="K9" s="27">
        <f>Calculation!K64</f>
        <v>3240387.7447241289</v>
      </c>
      <c r="L9" s="27">
        <f>Calculation!L64</f>
        <v>3240387.7447241289</v>
      </c>
      <c r="M9" s="27">
        <f>Calculation!M64</f>
        <v>3240387.7447241289</v>
      </c>
      <c r="N9" s="27">
        <f>Calculation!N64</f>
        <v>3240387.7447241289</v>
      </c>
      <c r="O9" s="27">
        <f>Calculation!O64</f>
        <v>3240387.7447241289</v>
      </c>
      <c r="P9" s="27">
        <f>Calculation!P64</f>
        <v>3240387.7447241289</v>
      </c>
      <c r="Q9" s="27">
        <f>Calculation!Q64</f>
        <v>3240387.7447241289</v>
      </c>
      <c r="R9" s="27">
        <f>Calculation!R64</f>
        <v>3240387.7447241289</v>
      </c>
      <c r="S9" s="27">
        <f>Calculation!S64</f>
        <v>3240387.7447241289</v>
      </c>
      <c r="T9" s="27">
        <f>Calculation!T64</f>
        <v>3240387.7447241289</v>
      </c>
      <c r="U9" s="27">
        <f>Calculation!U64</f>
        <v>3240387.7447241289</v>
      </c>
      <c r="V9" s="27">
        <f>Calculation!V64</f>
        <v>3240387.7447241289</v>
      </c>
      <c r="W9" s="27">
        <f>Calculation!W64</f>
        <v>3240387.7447241289</v>
      </c>
      <c r="X9" s="27">
        <f>Calculation!X64</f>
        <v>3240387.7447241289</v>
      </c>
      <c r="Y9" s="27">
        <f>Calculation!Y64</f>
        <v>3240387.7447241289</v>
      </c>
      <c r="Z9" s="27">
        <f>Calculation!Z64</f>
        <v>3240387.7447241289</v>
      </c>
      <c r="AA9" s="27">
        <f>Calculation!AA64</f>
        <v>3240387.7447241289</v>
      </c>
      <c r="AB9" s="27">
        <f>Calculation!AB64</f>
        <v>3240387.7447241289</v>
      </c>
      <c r="AC9" s="27">
        <f>Calculation!AC64</f>
        <v>3240387.7447241289</v>
      </c>
      <c r="AD9" s="27">
        <f>Calculation!AD64</f>
        <v>3240387.7447241289</v>
      </c>
      <c r="AE9" s="27">
        <f>Calculation!AE64</f>
        <v>3240387.7447241289</v>
      </c>
      <c r="AF9" s="27">
        <f>Calculation!AF64</f>
        <v>3240387.7447241289</v>
      </c>
    </row>
    <row r="10" spans="1:33">
      <c r="A10" s="19" t="s">
        <v>13</v>
      </c>
      <c r="B10" s="27">
        <f>Calculation!B65</f>
        <v>8208000</v>
      </c>
      <c r="C10" s="27">
        <f>Calculation!C65</f>
        <v>8208000</v>
      </c>
      <c r="D10" s="27">
        <f>Calculation!D65</f>
        <v>8208000</v>
      </c>
      <c r="E10" s="27">
        <f>Calculation!E65</f>
        <v>8208000</v>
      </c>
      <c r="F10" s="27">
        <f>Calculation!F65</f>
        <v>8208000</v>
      </c>
      <c r="G10" s="27">
        <f>Calculation!G65</f>
        <v>8208000</v>
      </c>
      <c r="H10" s="27">
        <f>Calculation!H65</f>
        <v>8208000</v>
      </c>
      <c r="I10" s="27">
        <f>Calculation!I65</f>
        <v>8208000</v>
      </c>
      <c r="J10" s="27">
        <f>Calculation!J65</f>
        <v>8208000</v>
      </c>
      <c r="K10" s="27">
        <f>Calculation!K65</f>
        <v>8208000</v>
      </c>
      <c r="L10" s="27">
        <f>Calculation!L65</f>
        <v>8208000</v>
      </c>
      <c r="M10" s="27">
        <f>Calculation!M65</f>
        <v>8208000</v>
      </c>
      <c r="N10" s="27">
        <f>Calculation!N65</f>
        <v>8208000</v>
      </c>
      <c r="O10" s="27">
        <f>Calculation!O65</f>
        <v>8208000</v>
      </c>
      <c r="P10" s="27">
        <f>Calculation!P65</f>
        <v>8208000</v>
      </c>
      <c r="Q10" s="27">
        <f>Calculation!Q65</f>
        <v>8208000</v>
      </c>
      <c r="R10" s="27">
        <f>Calculation!R65</f>
        <v>8208000</v>
      </c>
      <c r="S10" s="27">
        <f>Calculation!S65</f>
        <v>8208000</v>
      </c>
      <c r="T10" s="27">
        <f>Calculation!T65</f>
        <v>8208000</v>
      </c>
      <c r="U10" s="27">
        <f>Calculation!U65</f>
        <v>8208000</v>
      </c>
      <c r="V10" s="27">
        <f>Calculation!V65</f>
        <v>8208000</v>
      </c>
      <c r="W10" s="27">
        <f>Calculation!W65</f>
        <v>8208000</v>
      </c>
      <c r="X10" s="27">
        <f>Calculation!X65</f>
        <v>8208000</v>
      </c>
      <c r="Y10" s="27">
        <f>Calculation!Y65</f>
        <v>8208000</v>
      </c>
      <c r="Z10" s="27">
        <f>Calculation!Z65</f>
        <v>8208000</v>
      </c>
      <c r="AA10" s="27">
        <f>Calculation!AA65</f>
        <v>8208000</v>
      </c>
      <c r="AB10" s="27">
        <f>Calculation!AB65</f>
        <v>8208000</v>
      </c>
      <c r="AC10" s="27">
        <f>Calculation!AC65</f>
        <v>8208000</v>
      </c>
      <c r="AD10" s="27">
        <f>Calculation!AD65</f>
        <v>8208000</v>
      </c>
      <c r="AE10" s="27">
        <f>Calculation!AE65</f>
        <v>8208000</v>
      </c>
      <c r="AF10" s="27">
        <f>Calculation!AF65</f>
        <v>8208000</v>
      </c>
    </row>
    <row r="11" spans="1:33">
      <c r="A11" s="19" t="s">
        <v>43</v>
      </c>
      <c r="B11" s="27">
        <f>Calculation!B66</f>
        <v>1606605.6445461479</v>
      </c>
      <c r="C11" s="27">
        <f>Calculation!C66</f>
        <v>1606605.6445461479</v>
      </c>
      <c r="D11" s="27">
        <f>Calculation!D66</f>
        <v>1606605.6445461479</v>
      </c>
      <c r="E11" s="27">
        <f>Calculation!E66</f>
        <v>1606605.6445461479</v>
      </c>
      <c r="F11" s="27">
        <f>Calculation!F66</f>
        <v>1606605.6445461479</v>
      </c>
      <c r="G11" s="27">
        <f>Calculation!G66</f>
        <v>1606605.6445461479</v>
      </c>
      <c r="H11" s="27">
        <f>Calculation!H66</f>
        <v>1606605.6445461479</v>
      </c>
      <c r="I11" s="27">
        <f>Calculation!I66</f>
        <v>1606605.6445461479</v>
      </c>
      <c r="J11" s="27">
        <f>Calculation!J66</f>
        <v>1606605.6445461479</v>
      </c>
      <c r="K11" s="27">
        <f>Calculation!K66</f>
        <v>1606605.6445461479</v>
      </c>
      <c r="L11" s="27">
        <f>Calculation!L66</f>
        <v>1606605.6445461479</v>
      </c>
      <c r="M11" s="27">
        <f>Calculation!M66</f>
        <v>1606605.6445461479</v>
      </c>
      <c r="N11" s="27">
        <f>Calculation!N66</f>
        <v>1606605.6445461479</v>
      </c>
      <c r="O11" s="27">
        <f>Calculation!O66</f>
        <v>1606605.6445461479</v>
      </c>
      <c r="P11" s="27">
        <f>Calculation!P66</f>
        <v>1606605.6445461479</v>
      </c>
      <c r="Q11" s="27">
        <f>Calculation!Q66</f>
        <v>1606605.6445461479</v>
      </c>
      <c r="R11" s="27">
        <f>Calculation!R66</f>
        <v>1606605.6445461479</v>
      </c>
      <c r="S11" s="27">
        <f>Calculation!S66</f>
        <v>1606605.6445461479</v>
      </c>
      <c r="T11" s="27">
        <f>Calculation!T66</f>
        <v>1606605.6445461479</v>
      </c>
      <c r="U11" s="27">
        <f>Calculation!U66</f>
        <v>1606605.6445461479</v>
      </c>
      <c r="V11" s="27">
        <f>Calculation!V66</f>
        <v>1606605.6445461479</v>
      </c>
      <c r="W11" s="27">
        <f>Calculation!W66</f>
        <v>1606605.6445461479</v>
      </c>
      <c r="X11" s="27">
        <f>Calculation!X66</f>
        <v>1606605.6445461479</v>
      </c>
      <c r="Y11" s="27">
        <f>Calculation!Y66</f>
        <v>1606605.6445461479</v>
      </c>
      <c r="Z11" s="27">
        <f>Calculation!Z66</f>
        <v>1606605.6445461479</v>
      </c>
      <c r="AA11" s="27">
        <f>Calculation!AA66</f>
        <v>1606605.6445461479</v>
      </c>
      <c r="AB11" s="27">
        <f>Calculation!AB66</f>
        <v>1606605.6445461479</v>
      </c>
      <c r="AC11" s="27">
        <f>Calculation!AC66</f>
        <v>1606605.6445461479</v>
      </c>
      <c r="AD11" s="27">
        <f>Calculation!AD66</f>
        <v>1606605.6445461479</v>
      </c>
      <c r="AE11" s="27">
        <f>Calculation!AE66</f>
        <v>1606605.6445461479</v>
      </c>
      <c r="AF11" s="27">
        <f>Calculation!AF66</f>
        <v>1606605.6445461479</v>
      </c>
    </row>
    <row r="12" spans="1:33">
      <c r="A12" s="19" t="s">
        <v>44</v>
      </c>
      <c r="B12" s="27">
        <f>B3*'CCaMC-BCCpUC US'!B12/'CCaMC-BCCpUC US'!B3</f>
        <v>704182.40640445333</v>
      </c>
      <c r="C12" s="27">
        <f>C3*'CCaMC-BCCpUC US'!C12/'CCaMC-BCCpUC US'!C3</f>
        <v>707528.27116099442</v>
      </c>
      <c r="D12" s="27">
        <f>D3*'CCaMC-BCCpUC US'!D12/'CCaMC-BCCpUC US'!D3</f>
        <v>711957.82515021355</v>
      </c>
      <c r="E12" s="27">
        <f>E3*'CCaMC-BCCpUC US'!E12/'CCaMC-BCCpUC US'!E3</f>
        <v>711883.80073364091</v>
      </c>
      <c r="F12" s="27">
        <f>F3*'CCaMC-BCCpUC US'!F12/'CCaMC-BCCpUC US'!F3</f>
        <v>713279.18390618614</v>
      </c>
      <c r="G12" s="27">
        <f>G3*'CCaMC-BCCpUC US'!G12/'CCaMC-BCCpUC US'!G3</f>
        <v>716833.24472798151</v>
      </c>
      <c r="H12" s="27">
        <f>H3*'CCaMC-BCCpUC US'!H12/'CCaMC-BCCpUC US'!H3</f>
        <v>720729.87033345585</v>
      </c>
      <c r="I12" s="27">
        <f>I3*'CCaMC-BCCpUC US'!I12/'CCaMC-BCCpUC US'!I3</f>
        <v>722200.94032612152</v>
      </c>
      <c r="J12" s="27">
        <f>J3*'CCaMC-BCCpUC US'!J12/'CCaMC-BCCpUC US'!J3</f>
        <v>725936.64131732809</v>
      </c>
      <c r="K12" s="27">
        <f>K3*'CCaMC-BCCpUC US'!K12/'CCaMC-BCCpUC US'!K3</f>
        <v>730551.95841825986</v>
      </c>
      <c r="L12" s="27">
        <f>L3*'CCaMC-BCCpUC US'!L12/'CCaMC-BCCpUC US'!L3</f>
        <v>736082.20161172003</v>
      </c>
      <c r="M12" s="27">
        <f>M3*'CCaMC-BCCpUC US'!M12/'CCaMC-BCCpUC US'!M3</f>
        <v>741745.50277351204</v>
      </c>
      <c r="N12" s="27">
        <f>N3*'CCaMC-BCCpUC US'!N12/'CCaMC-BCCpUC US'!N3</f>
        <v>746271.76669389254</v>
      </c>
      <c r="O12" s="27">
        <f>O3*'CCaMC-BCCpUC US'!O12/'CCaMC-BCCpUC US'!O3</f>
        <v>752430.28692741494</v>
      </c>
      <c r="P12" s="27">
        <f>P3*'CCaMC-BCCpUC US'!P12/'CCaMC-BCCpUC US'!P3</f>
        <v>757050.8484527379</v>
      </c>
      <c r="Q12" s="27">
        <f>Q3*'CCaMC-BCCpUC US'!Q12/'CCaMC-BCCpUC US'!Q3</f>
        <v>762492.69255540974</v>
      </c>
      <c r="R12" s="27">
        <f>R3*'CCaMC-BCCpUC US'!R12/'CCaMC-BCCpUC US'!R3</f>
        <v>767756.20499652077</v>
      </c>
      <c r="S12" s="27">
        <f>S3*'CCaMC-BCCpUC US'!S12/'CCaMC-BCCpUC US'!S3</f>
        <v>773163.27587621741</v>
      </c>
      <c r="T12" s="27">
        <f>T3*'CCaMC-BCCpUC US'!T12/'CCaMC-BCCpUC US'!T3</f>
        <v>777668.24688966805</v>
      </c>
      <c r="U12" s="27">
        <f>U3*'CCaMC-BCCpUC US'!U12/'CCaMC-BCCpUC US'!U3</f>
        <v>784098.95753877447</v>
      </c>
      <c r="V12" s="27">
        <f>V3*'CCaMC-BCCpUC US'!V12/'CCaMC-BCCpUC US'!V3</f>
        <v>788379.16463176883</v>
      </c>
      <c r="W12" s="27">
        <f>W3*'CCaMC-BCCpUC US'!W12/'CCaMC-BCCpUC US'!W3</f>
        <v>793709.03815378156</v>
      </c>
      <c r="X12" s="27">
        <f>X3*'CCaMC-BCCpUC US'!X12/'CCaMC-BCCpUC US'!X3</f>
        <v>799021.53854191746</v>
      </c>
      <c r="Y12" s="27">
        <f>Y3*'CCaMC-BCCpUC US'!Y12/'CCaMC-BCCpUC US'!Y3</f>
        <v>803381.17144338193</v>
      </c>
      <c r="Z12" s="27">
        <f>Z3*'CCaMC-BCCpUC US'!Z12/'CCaMC-BCCpUC US'!Z3</f>
        <v>808647.65784840006</v>
      </c>
      <c r="AA12" s="27">
        <f>AA3*'CCaMC-BCCpUC US'!AA12/'CCaMC-BCCpUC US'!AA3</f>
        <v>814086.783041502</v>
      </c>
      <c r="AB12" s="27">
        <f>AB3*'CCaMC-BCCpUC US'!AB12/'CCaMC-BCCpUC US'!AB3</f>
        <v>818355.94541910326</v>
      </c>
      <c r="AC12" s="27">
        <f>AC3*'CCaMC-BCCpUC US'!AC12/'CCaMC-BCCpUC US'!AC3</f>
        <v>823559.63271319424</v>
      </c>
      <c r="AD12" s="27">
        <f>AD3*'CCaMC-BCCpUC US'!AD12/'CCaMC-BCCpUC US'!AD3</f>
        <v>829729.74190460716</v>
      </c>
      <c r="AE12" s="27">
        <f>AE3*'CCaMC-BCCpUC US'!AE12/'CCaMC-BCCpUC US'!AE3</f>
        <v>833704.72337175382</v>
      </c>
      <c r="AF12" s="27">
        <f>AF3*'CCaMC-BCCpUC US'!AF12/'CCaMC-BCCpUC US'!AF3</f>
        <v>840034.90755523823</v>
      </c>
    </row>
    <row r="13" spans="1:33">
      <c r="A13" s="19" t="s">
        <v>45</v>
      </c>
      <c r="B13" s="27">
        <f>Calculation!B68</f>
        <v>1219138.0625476735</v>
      </c>
      <c r="C13" s="27">
        <f>Calculation!C68</f>
        <v>1263547.7582846005</v>
      </c>
      <c r="D13" s="27">
        <f>Calculation!D68</f>
        <v>1307957.4540215272</v>
      </c>
      <c r="E13" s="27">
        <f>Calculation!E68</f>
        <v>1352367.1497584539</v>
      </c>
      <c r="F13" s="27">
        <f>Calculation!F68</f>
        <v>1396776.8454953809</v>
      </c>
      <c r="G13" s="27">
        <f>Calculation!G68</f>
        <v>1441186.5412323077</v>
      </c>
      <c r="H13" s="27">
        <f>Calculation!H68</f>
        <v>1485596.2369692344</v>
      </c>
      <c r="I13" s="27">
        <f>Calculation!I68</f>
        <v>1530005.9327061614</v>
      </c>
      <c r="J13" s="27">
        <f>Calculation!J68</f>
        <v>1574415.6284430884</v>
      </c>
      <c r="K13" s="27">
        <f>Calculation!K68</f>
        <v>1618825.3241800151</v>
      </c>
      <c r="L13" s="27">
        <f>Calculation!L68</f>
        <v>1663235.0199169421</v>
      </c>
      <c r="M13" s="27">
        <f>Calculation!M68</f>
        <v>1707644.7156538689</v>
      </c>
      <c r="N13" s="27">
        <f>Calculation!N68</f>
        <v>1752054.4113907956</v>
      </c>
      <c r="O13" s="27">
        <f>Calculation!O68</f>
        <v>1796464.1071277226</v>
      </c>
      <c r="P13" s="27">
        <f>Calculation!P68</f>
        <v>1840873.8028646493</v>
      </c>
      <c r="Q13" s="27">
        <f>Calculation!Q68</f>
        <v>1885283.4986015761</v>
      </c>
      <c r="R13" s="27">
        <f>Calculation!R68</f>
        <v>1929693.1943385033</v>
      </c>
      <c r="S13" s="27">
        <f>Calculation!S68</f>
        <v>1974102.89007543</v>
      </c>
      <c r="T13" s="27">
        <f>Calculation!T68</f>
        <v>2018512.5858123568</v>
      </c>
      <c r="U13" s="27">
        <f>Calculation!U68</f>
        <v>2062922.2815492835</v>
      </c>
      <c r="V13" s="27">
        <f>Calculation!V68</f>
        <v>2107331.9772862107</v>
      </c>
      <c r="W13" s="27">
        <f>Calculation!W68</f>
        <v>2151741.6730231377</v>
      </c>
      <c r="X13" s="27">
        <f>Calculation!X68</f>
        <v>2196151.3687600642</v>
      </c>
      <c r="Y13" s="27">
        <f>Calculation!Y68</f>
        <v>2240561.0644969912</v>
      </c>
      <c r="Z13" s="27">
        <f>Calculation!Z68</f>
        <v>2284970.7602339182</v>
      </c>
      <c r="AA13" s="27">
        <f>Calculation!AA68</f>
        <v>2329380.4559708447</v>
      </c>
      <c r="AB13" s="27">
        <f>Calculation!AB68</f>
        <v>2373790.1517077717</v>
      </c>
      <c r="AC13" s="27">
        <f>Calculation!AC68</f>
        <v>2418199.8474446987</v>
      </c>
      <c r="AD13" s="27">
        <f>Calculation!AD68</f>
        <v>2462609.5431816252</v>
      </c>
      <c r="AE13" s="27">
        <f>Calculation!AE68</f>
        <v>2507019.2389185522</v>
      </c>
      <c r="AF13" s="27">
        <f>Calculation!AF68</f>
        <v>2551428.9346554792</v>
      </c>
    </row>
    <row r="14" spans="1:33">
      <c r="A14" s="19" t="s">
        <v>18</v>
      </c>
      <c r="B14" s="27">
        <f>Calculation!B69</f>
        <v>3641000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</row>
    <row r="15" spans="1:33">
      <c r="A15" s="14" t="s">
        <v>46</v>
      </c>
      <c r="B15" s="27">
        <f>Calculation!B70</f>
        <v>1606605.6445461479</v>
      </c>
      <c r="C15" s="27">
        <f>Calculation!C70</f>
        <v>1606605.6445461479</v>
      </c>
      <c r="D15" s="27">
        <f>Calculation!D70</f>
        <v>1606605.6445461479</v>
      </c>
      <c r="E15" s="27">
        <f>Calculation!E70</f>
        <v>1606605.6445461479</v>
      </c>
      <c r="F15" s="27">
        <f>Calculation!F70</f>
        <v>1606605.6445461479</v>
      </c>
      <c r="G15" s="27">
        <f>Calculation!G70</f>
        <v>1606605.6445461479</v>
      </c>
      <c r="H15" s="27">
        <f>Calculation!H70</f>
        <v>1606605.6445461479</v>
      </c>
      <c r="I15" s="27">
        <f>Calculation!I70</f>
        <v>1606605.6445461479</v>
      </c>
      <c r="J15" s="27">
        <f>Calculation!J70</f>
        <v>1606605.6445461479</v>
      </c>
      <c r="K15" s="27">
        <f>Calculation!K70</f>
        <v>1606605.6445461479</v>
      </c>
      <c r="L15" s="27">
        <f>Calculation!L70</f>
        <v>1606605.6445461479</v>
      </c>
      <c r="M15" s="27">
        <f>Calculation!M70</f>
        <v>1606605.6445461479</v>
      </c>
      <c r="N15" s="27">
        <f>Calculation!N70</f>
        <v>1606605.6445461479</v>
      </c>
      <c r="O15" s="27">
        <f>Calculation!O70</f>
        <v>1606605.6445461479</v>
      </c>
      <c r="P15" s="27">
        <f>Calculation!P70</f>
        <v>1606605.6445461479</v>
      </c>
      <c r="Q15" s="27">
        <f>Calculation!Q70</f>
        <v>1606605.6445461479</v>
      </c>
      <c r="R15" s="27">
        <f>Calculation!R70</f>
        <v>1606605.6445461479</v>
      </c>
      <c r="S15" s="27">
        <f>Calculation!S70</f>
        <v>1606605.6445461479</v>
      </c>
      <c r="T15" s="27">
        <f>Calculation!T70</f>
        <v>1606605.6445461479</v>
      </c>
      <c r="U15" s="27">
        <f>Calculation!U70</f>
        <v>1606605.6445461479</v>
      </c>
      <c r="V15" s="27">
        <f>Calculation!V70</f>
        <v>1606605.6445461479</v>
      </c>
      <c r="W15" s="27">
        <f>Calculation!W70</f>
        <v>1606605.6445461479</v>
      </c>
      <c r="X15" s="27">
        <f>Calculation!X70</f>
        <v>1606605.6445461479</v>
      </c>
      <c r="Y15" s="27">
        <f>Calculation!Y70</f>
        <v>1606605.6445461479</v>
      </c>
      <c r="Z15" s="27">
        <f>Calculation!Z70</f>
        <v>1606605.6445461479</v>
      </c>
      <c r="AA15" s="27">
        <f>Calculation!AA70</f>
        <v>1606605.6445461479</v>
      </c>
      <c r="AB15" s="27">
        <f>Calculation!AB70</f>
        <v>1606605.6445461479</v>
      </c>
      <c r="AC15" s="27">
        <f>Calculation!AC70</f>
        <v>1606605.6445461479</v>
      </c>
      <c r="AD15" s="27">
        <f>Calculation!AD70</f>
        <v>1606605.6445461479</v>
      </c>
      <c r="AE15" s="27">
        <f>Calculation!AE70</f>
        <v>1606605.6445461479</v>
      </c>
      <c r="AF15" s="27">
        <f>Calculation!AF70</f>
        <v>1606605.6445461479</v>
      </c>
    </row>
    <row r="16" spans="1:33">
      <c r="A16" s="14" t="s">
        <v>47</v>
      </c>
      <c r="B16" s="27">
        <f>Calculation!B71</f>
        <v>1606605.6445461479</v>
      </c>
      <c r="C16" s="27">
        <f>Calculation!C71</f>
        <v>1606605.6445461479</v>
      </c>
      <c r="D16" s="27">
        <f>Calculation!D71</f>
        <v>1606605.6445461479</v>
      </c>
      <c r="E16" s="27">
        <f>Calculation!E71</f>
        <v>1606605.6445461479</v>
      </c>
      <c r="F16" s="27">
        <f>Calculation!F71</f>
        <v>1606605.6445461479</v>
      </c>
      <c r="G16" s="27">
        <f>Calculation!G71</f>
        <v>1606605.6445461479</v>
      </c>
      <c r="H16" s="27">
        <f>Calculation!H71</f>
        <v>1606605.6445461479</v>
      </c>
      <c r="I16" s="27">
        <f>Calculation!I71</f>
        <v>1606605.6445461479</v>
      </c>
      <c r="J16" s="27">
        <f>Calculation!J71</f>
        <v>1606605.6445461479</v>
      </c>
      <c r="K16" s="27">
        <f>Calculation!K71</f>
        <v>1606605.6445461479</v>
      </c>
      <c r="L16" s="27">
        <f>Calculation!L71</f>
        <v>1606605.6445461479</v>
      </c>
      <c r="M16" s="27">
        <f>Calculation!M71</f>
        <v>1606605.6445461479</v>
      </c>
      <c r="N16" s="27">
        <f>Calculation!N71</f>
        <v>1606605.6445461479</v>
      </c>
      <c r="O16" s="27">
        <f>Calculation!O71</f>
        <v>1606605.6445461479</v>
      </c>
      <c r="P16" s="27">
        <f>Calculation!P71</f>
        <v>1606605.6445461479</v>
      </c>
      <c r="Q16" s="27">
        <f>Calculation!Q71</f>
        <v>1606605.6445461479</v>
      </c>
      <c r="R16" s="27">
        <f>Calculation!R71</f>
        <v>1606605.6445461479</v>
      </c>
      <c r="S16" s="27">
        <f>Calculation!S71</f>
        <v>1606605.6445461479</v>
      </c>
      <c r="T16" s="27">
        <f>Calculation!T71</f>
        <v>1606605.6445461479</v>
      </c>
      <c r="U16" s="27">
        <f>Calculation!U71</f>
        <v>1606605.6445461479</v>
      </c>
      <c r="V16" s="27">
        <f>Calculation!V71</f>
        <v>1606605.6445461479</v>
      </c>
      <c r="W16" s="27">
        <f>Calculation!W71</f>
        <v>1606605.6445461479</v>
      </c>
      <c r="X16" s="27">
        <f>Calculation!X71</f>
        <v>1606605.6445461479</v>
      </c>
      <c r="Y16" s="27">
        <f>Calculation!Y71</f>
        <v>1606605.6445461479</v>
      </c>
      <c r="Z16" s="27">
        <f>Calculation!Z71</f>
        <v>1606605.6445461479</v>
      </c>
      <c r="AA16" s="27">
        <f>Calculation!AA71</f>
        <v>1606605.6445461479</v>
      </c>
      <c r="AB16" s="27">
        <f>Calculation!AB71</f>
        <v>1606605.6445461479</v>
      </c>
      <c r="AC16" s="27">
        <f>Calculation!AC71</f>
        <v>1606605.6445461479</v>
      </c>
      <c r="AD16" s="27">
        <f>Calculation!AD71</f>
        <v>1606605.6445461479</v>
      </c>
      <c r="AE16" s="27">
        <f>Calculation!AE71</f>
        <v>1606605.6445461479</v>
      </c>
      <c r="AF16" s="27">
        <f>Calculation!AF71</f>
        <v>1606605.6445461479</v>
      </c>
    </row>
    <row r="17" spans="1:32">
      <c r="A17" s="14" t="s">
        <v>48</v>
      </c>
      <c r="B17" s="27">
        <f>Calculation!B72</f>
        <v>4068141.3679125351</v>
      </c>
      <c r="C17" s="27">
        <f>Calculation!C72</f>
        <v>4068141.3679125351</v>
      </c>
      <c r="D17" s="27">
        <f>Calculation!D72</f>
        <v>4068141.3679125351</v>
      </c>
      <c r="E17" s="27">
        <f>Calculation!E72</f>
        <v>4068141.3679125351</v>
      </c>
      <c r="F17" s="27">
        <f>Calculation!F72</f>
        <v>4068141.3679125351</v>
      </c>
      <c r="G17" s="27">
        <f>Calculation!G72</f>
        <v>4068141.3679125351</v>
      </c>
      <c r="H17" s="27">
        <f>Calculation!H72</f>
        <v>4068141.3679125351</v>
      </c>
      <c r="I17" s="27">
        <f>Calculation!I72</f>
        <v>4068141.3679125351</v>
      </c>
      <c r="J17" s="27">
        <f>Calculation!J72</f>
        <v>4068141.3679125351</v>
      </c>
      <c r="K17" s="27">
        <f>Calculation!K72</f>
        <v>4068141.3679125351</v>
      </c>
      <c r="L17" s="27">
        <f>Calculation!L72</f>
        <v>4068141.3679125351</v>
      </c>
      <c r="M17" s="27">
        <f>Calculation!M72</f>
        <v>4068141.3679125351</v>
      </c>
      <c r="N17" s="27">
        <f>Calculation!N72</f>
        <v>4068141.3679125351</v>
      </c>
      <c r="O17" s="27">
        <f>Calculation!O72</f>
        <v>4068141.3679125351</v>
      </c>
      <c r="P17" s="27">
        <f>Calculation!P72</f>
        <v>4068141.3679125351</v>
      </c>
      <c r="Q17" s="27">
        <f>Calculation!Q72</f>
        <v>4068141.3679125351</v>
      </c>
      <c r="R17" s="27">
        <f>Calculation!R72</f>
        <v>4068141.3679125351</v>
      </c>
      <c r="S17" s="27">
        <f>Calculation!S72</f>
        <v>4068141.3679125351</v>
      </c>
      <c r="T17" s="27">
        <f>Calculation!T72</f>
        <v>4068141.3679125351</v>
      </c>
      <c r="U17" s="27">
        <f>Calculation!U72</f>
        <v>4068141.3679125351</v>
      </c>
      <c r="V17" s="27">
        <f>Calculation!V72</f>
        <v>4068141.3679125351</v>
      </c>
      <c r="W17" s="27">
        <f>Calculation!W72</f>
        <v>4068141.3679125351</v>
      </c>
      <c r="X17" s="27">
        <f>Calculation!X72</f>
        <v>4068141.3679125351</v>
      </c>
      <c r="Y17" s="27">
        <f>Calculation!Y72</f>
        <v>4068141.3679125351</v>
      </c>
      <c r="Z17" s="27">
        <f>Calculation!Z72</f>
        <v>4068141.3679125351</v>
      </c>
      <c r="AA17" s="27">
        <f>Calculation!AA72</f>
        <v>4068141.3679125351</v>
      </c>
      <c r="AB17" s="27">
        <f>Calculation!AB72</f>
        <v>4068141.3679125351</v>
      </c>
      <c r="AC17" s="27">
        <f>Calculation!AC72</f>
        <v>4068141.3679125351</v>
      </c>
      <c r="AD17" s="27">
        <f>Calculation!AD72</f>
        <v>4068141.3679125351</v>
      </c>
      <c r="AE17" s="27">
        <f>Calculation!AE72</f>
        <v>4068141.3679125351</v>
      </c>
      <c r="AF17" s="27">
        <f>Calculation!AF72</f>
        <v>4068141.3679125351</v>
      </c>
    </row>
    <row r="19" spans="1:32">
      <c r="A19" s="14"/>
    </row>
    <row r="21" spans="1:32">
      <c r="C21" s="22"/>
    </row>
    <row r="22" spans="1:32">
      <c r="C22" s="22"/>
    </row>
    <row r="23" spans="1:32">
      <c r="C23" s="22"/>
    </row>
    <row r="24" spans="1:32">
      <c r="C24" s="22"/>
    </row>
    <row r="25" spans="1:32">
      <c r="C25" s="22"/>
    </row>
    <row r="26" spans="1:32">
      <c r="C26" s="22"/>
    </row>
    <row r="27" spans="1:32">
      <c r="C27" s="22"/>
    </row>
    <row r="28" spans="1:32">
      <c r="C28" s="22"/>
    </row>
    <row r="29" spans="1:32">
      <c r="C29" s="22"/>
    </row>
    <row r="30" spans="1:32">
      <c r="C30" s="22"/>
    </row>
    <row r="31" spans="1:32">
      <c r="C31" s="22"/>
    </row>
    <row r="32" spans="1:32">
      <c r="C32" s="22"/>
    </row>
    <row r="33" spans="3:3">
      <c r="C33" s="22"/>
    </row>
    <row r="34" spans="3:3">
      <c r="C34" s="22"/>
    </row>
    <row r="35" spans="3:3">
      <c r="C35" s="22"/>
    </row>
    <row r="36" spans="3:3">
      <c r="C36" s="22"/>
    </row>
  </sheetData>
  <phoneticPr fontId="3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37"/>
  <sheetViews>
    <sheetView workbookViewId="0">
      <selection activeCell="B14" sqref="B14:B17"/>
    </sheetView>
  </sheetViews>
  <sheetFormatPr defaultRowHeight="15"/>
  <cols>
    <col min="1" max="1" width="38.42578125" customWidth="1"/>
    <col min="2" max="4" width="9.140625" customWidth="1"/>
    <col min="7" max="7" width="9.140625" customWidth="1"/>
    <col min="9" max="9" width="9.140625" customWidth="1"/>
  </cols>
  <sheetData>
    <row r="1" spans="1:33">
      <c r="A1" s="25" t="s">
        <v>52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23">
        <f>Calculation!B75</f>
        <v>56505.059750826338</v>
      </c>
      <c r="C2" s="23">
        <f>$B2</f>
        <v>56505.059750826338</v>
      </c>
      <c r="D2" s="23">
        <f t="shared" ref="D2:AG10" si="0">$B2</f>
        <v>56505.059750826338</v>
      </c>
      <c r="E2" s="23">
        <f t="shared" si="0"/>
        <v>56505.059750826338</v>
      </c>
      <c r="F2" s="23">
        <f t="shared" si="0"/>
        <v>56505.059750826338</v>
      </c>
      <c r="G2" s="23">
        <f t="shared" si="0"/>
        <v>56505.059750826338</v>
      </c>
      <c r="H2" s="23">
        <f t="shared" si="0"/>
        <v>56505.059750826338</v>
      </c>
      <c r="I2" s="23">
        <f t="shared" si="0"/>
        <v>56505.059750826338</v>
      </c>
      <c r="J2" s="23">
        <f t="shared" si="0"/>
        <v>56505.059750826338</v>
      </c>
      <c r="K2" s="23">
        <f t="shared" si="0"/>
        <v>56505.059750826338</v>
      </c>
      <c r="L2" s="23">
        <f t="shared" si="0"/>
        <v>56505.059750826338</v>
      </c>
      <c r="M2" s="23">
        <f t="shared" si="0"/>
        <v>56505.059750826338</v>
      </c>
      <c r="N2" s="23">
        <f t="shared" si="0"/>
        <v>56505.059750826338</v>
      </c>
      <c r="O2" s="23">
        <f t="shared" si="0"/>
        <v>56505.059750826338</v>
      </c>
      <c r="P2" s="23">
        <f t="shared" si="0"/>
        <v>56505.059750826338</v>
      </c>
      <c r="Q2" s="23">
        <f t="shared" si="0"/>
        <v>56505.059750826338</v>
      </c>
      <c r="R2" s="23">
        <f t="shared" si="0"/>
        <v>56505.059750826338</v>
      </c>
      <c r="S2" s="23">
        <f t="shared" si="0"/>
        <v>56505.059750826338</v>
      </c>
      <c r="T2" s="23">
        <f t="shared" si="0"/>
        <v>56505.059750826338</v>
      </c>
      <c r="U2" s="23">
        <f t="shared" si="0"/>
        <v>56505.059750826338</v>
      </c>
      <c r="V2" s="23">
        <f t="shared" si="0"/>
        <v>56505.059750826338</v>
      </c>
      <c r="W2" s="23">
        <f t="shared" si="0"/>
        <v>56505.059750826338</v>
      </c>
      <c r="X2" s="23">
        <f t="shared" si="0"/>
        <v>56505.059750826338</v>
      </c>
      <c r="Y2" s="23">
        <f t="shared" si="0"/>
        <v>56505.059750826338</v>
      </c>
      <c r="Z2" s="23">
        <f t="shared" si="0"/>
        <v>56505.059750826338</v>
      </c>
      <c r="AA2" s="23">
        <f t="shared" si="0"/>
        <v>56505.059750826338</v>
      </c>
      <c r="AB2" s="23">
        <f t="shared" si="0"/>
        <v>56505.059750826338</v>
      </c>
      <c r="AC2" s="23">
        <f t="shared" si="0"/>
        <v>56505.059750826338</v>
      </c>
      <c r="AD2" s="23">
        <f t="shared" si="0"/>
        <v>56505.059750826338</v>
      </c>
      <c r="AE2" s="23">
        <f t="shared" si="0"/>
        <v>56505.059750826338</v>
      </c>
      <c r="AF2" s="23">
        <f t="shared" si="0"/>
        <v>56505.059750826338</v>
      </c>
      <c r="AG2" s="23">
        <f t="shared" si="0"/>
        <v>56505.059750826338</v>
      </c>
    </row>
    <row r="3" spans="1:33">
      <c r="A3" s="17" t="s">
        <v>14</v>
      </c>
      <c r="B3" s="23">
        <f>Calculation!B76</f>
        <v>37151.995931858626</v>
      </c>
      <c r="C3" s="23">
        <f t="shared" ref="C3:R17" si="1">$B3</f>
        <v>37151.995931858626</v>
      </c>
      <c r="D3" s="23">
        <f t="shared" si="1"/>
        <v>37151.995931858626</v>
      </c>
      <c r="E3" s="23">
        <f t="shared" si="1"/>
        <v>37151.995931858626</v>
      </c>
      <c r="F3" s="23">
        <f t="shared" si="1"/>
        <v>37151.995931858626</v>
      </c>
      <c r="G3" s="23">
        <f t="shared" si="1"/>
        <v>37151.995931858626</v>
      </c>
      <c r="H3" s="23">
        <f t="shared" si="1"/>
        <v>37151.995931858626</v>
      </c>
      <c r="I3" s="23">
        <f t="shared" si="1"/>
        <v>37151.995931858626</v>
      </c>
      <c r="J3" s="23">
        <f t="shared" si="1"/>
        <v>37151.995931858626</v>
      </c>
      <c r="K3" s="23">
        <f t="shared" si="1"/>
        <v>37151.995931858626</v>
      </c>
      <c r="L3" s="23">
        <f t="shared" si="1"/>
        <v>37151.995931858626</v>
      </c>
      <c r="M3" s="23">
        <f t="shared" si="1"/>
        <v>37151.995931858626</v>
      </c>
      <c r="N3" s="23">
        <f t="shared" si="1"/>
        <v>37151.995931858626</v>
      </c>
      <c r="O3" s="23">
        <f t="shared" si="1"/>
        <v>37151.995931858626</v>
      </c>
      <c r="P3" s="23">
        <f t="shared" si="1"/>
        <v>37151.995931858626</v>
      </c>
      <c r="Q3" s="23">
        <f t="shared" si="1"/>
        <v>37151.995931858626</v>
      </c>
      <c r="R3" s="23">
        <f t="shared" si="1"/>
        <v>37151.995931858626</v>
      </c>
      <c r="S3" s="23">
        <f t="shared" si="0"/>
        <v>37151.995931858626</v>
      </c>
      <c r="T3" s="23">
        <f t="shared" si="0"/>
        <v>37151.995931858626</v>
      </c>
      <c r="U3" s="23">
        <f t="shared" si="0"/>
        <v>37151.995931858626</v>
      </c>
      <c r="V3" s="23">
        <f t="shared" si="0"/>
        <v>37151.995931858626</v>
      </c>
      <c r="W3" s="23">
        <f t="shared" si="0"/>
        <v>37151.995931858626</v>
      </c>
      <c r="X3" s="23">
        <f t="shared" si="0"/>
        <v>37151.995931858626</v>
      </c>
      <c r="Y3" s="23">
        <f t="shared" si="0"/>
        <v>37151.995931858626</v>
      </c>
      <c r="Z3" s="23">
        <f t="shared" si="0"/>
        <v>37151.995931858626</v>
      </c>
      <c r="AA3" s="23">
        <f t="shared" si="0"/>
        <v>37151.995931858626</v>
      </c>
      <c r="AB3" s="23">
        <f t="shared" si="0"/>
        <v>37151.995931858626</v>
      </c>
      <c r="AC3" s="23">
        <f t="shared" si="0"/>
        <v>37151.995931858626</v>
      </c>
      <c r="AD3" s="23">
        <f t="shared" si="0"/>
        <v>37151.995931858626</v>
      </c>
      <c r="AE3" s="23">
        <f t="shared" si="0"/>
        <v>37151.995931858626</v>
      </c>
      <c r="AF3" s="23">
        <f t="shared" si="0"/>
        <v>37151.995931858626</v>
      </c>
      <c r="AG3" s="23">
        <f t="shared" si="0"/>
        <v>37151.995931858626</v>
      </c>
    </row>
    <row r="4" spans="1:33">
      <c r="A4" s="17" t="s">
        <v>7</v>
      </c>
      <c r="B4" s="23">
        <f>Calculation!B77</f>
        <v>141484.66819221969</v>
      </c>
      <c r="C4" s="23">
        <f t="shared" si="1"/>
        <v>141484.66819221969</v>
      </c>
      <c r="D4" s="23">
        <f t="shared" si="0"/>
        <v>141484.66819221969</v>
      </c>
      <c r="E4" s="23">
        <f t="shared" si="0"/>
        <v>141484.66819221969</v>
      </c>
      <c r="F4" s="23">
        <f t="shared" si="0"/>
        <v>141484.66819221969</v>
      </c>
      <c r="G4" s="23">
        <f t="shared" si="0"/>
        <v>141484.66819221969</v>
      </c>
      <c r="H4" s="23">
        <f t="shared" si="0"/>
        <v>141484.66819221969</v>
      </c>
      <c r="I4" s="23">
        <f t="shared" si="0"/>
        <v>141484.66819221969</v>
      </c>
      <c r="J4" s="23">
        <f t="shared" si="0"/>
        <v>141484.66819221969</v>
      </c>
      <c r="K4" s="23">
        <f t="shared" si="0"/>
        <v>141484.66819221969</v>
      </c>
      <c r="L4" s="23">
        <f t="shared" si="0"/>
        <v>141484.66819221969</v>
      </c>
      <c r="M4" s="23">
        <f t="shared" si="0"/>
        <v>141484.66819221969</v>
      </c>
      <c r="N4" s="23">
        <f t="shared" si="0"/>
        <v>141484.66819221969</v>
      </c>
      <c r="O4" s="23">
        <f t="shared" si="0"/>
        <v>141484.66819221969</v>
      </c>
      <c r="P4" s="23">
        <f t="shared" si="0"/>
        <v>141484.66819221969</v>
      </c>
      <c r="Q4" s="23">
        <f t="shared" si="0"/>
        <v>141484.66819221969</v>
      </c>
      <c r="R4" s="23">
        <f t="shared" si="0"/>
        <v>141484.66819221969</v>
      </c>
      <c r="S4" s="23">
        <f t="shared" si="0"/>
        <v>141484.66819221969</v>
      </c>
      <c r="T4" s="23">
        <f t="shared" si="0"/>
        <v>141484.66819221969</v>
      </c>
      <c r="U4" s="23">
        <f t="shared" si="0"/>
        <v>141484.66819221969</v>
      </c>
      <c r="V4" s="23">
        <f t="shared" si="0"/>
        <v>141484.66819221969</v>
      </c>
      <c r="W4" s="23">
        <f t="shared" si="0"/>
        <v>141484.66819221969</v>
      </c>
      <c r="X4" s="23">
        <f t="shared" si="0"/>
        <v>141484.66819221969</v>
      </c>
      <c r="Y4" s="23">
        <f t="shared" si="0"/>
        <v>141484.66819221969</v>
      </c>
      <c r="Z4" s="23">
        <f t="shared" si="0"/>
        <v>141484.66819221969</v>
      </c>
      <c r="AA4" s="23">
        <f t="shared" si="0"/>
        <v>141484.66819221969</v>
      </c>
      <c r="AB4" s="23">
        <f t="shared" si="0"/>
        <v>141484.66819221969</v>
      </c>
      <c r="AC4" s="23">
        <f t="shared" si="0"/>
        <v>141484.66819221969</v>
      </c>
      <c r="AD4" s="23">
        <f t="shared" si="0"/>
        <v>141484.66819221969</v>
      </c>
      <c r="AE4" s="23">
        <f t="shared" si="0"/>
        <v>141484.66819221969</v>
      </c>
      <c r="AF4" s="23">
        <f t="shared" si="0"/>
        <v>141484.66819221969</v>
      </c>
      <c r="AG4" s="23">
        <f t="shared" si="0"/>
        <v>141484.66819221969</v>
      </c>
    </row>
    <row r="5" spans="1:33">
      <c r="A5" s="17" t="s">
        <v>8</v>
      </c>
      <c r="B5" s="23">
        <f>'CCaMC-AFOaMCpUC-pre-ret US'!C5</f>
        <v>15512.057536584392</v>
      </c>
      <c r="C5" s="23">
        <f t="shared" si="1"/>
        <v>15512.057536584392</v>
      </c>
      <c r="D5" s="23">
        <f t="shared" si="0"/>
        <v>15512.057536584392</v>
      </c>
      <c r="E5" s="23">
        <f t="shared" si="0"/>
        <v>15512.057536584392</v>
      </c>
      <c r="F5" s="23">
        <f t="shared" si="0"/>
        <v>15512.057536584392</v>
      </c>
      <c r="G5" s="23">
        <f t="shared" si="0"/>
        <v>15512.057536584392</v>
      </c>
      <c r="H5" s="23">
        <f t="shared" si="0"/>
        <v>15512.057536584392</v>
      </c>
      <c r="I5" s="23">
        <f t="shared" si="0"/>
        <v>15512.057536584392</v>
      </c>
      <c r="J5" s="23">
        <f t="shared" si="0"/>
        <v>15512.057536584392</v>
      </c>
      <c r="K5" s="23">
        <f t="shared" si="0"/>
        <v>15512.057536584392</v>
      </c>
      <c r="L5" s="23">
        <f t="shared" si="0"/>
        <v>15512.057536584392</v>
      </c>
      <c r="M5" s="23">
        <f t="shared" si="0"/>
        <v>15512.057536584392</v>
      </c>
      <c r="N5" s="23">
        <f t="shared" si="0"/>
        <v>15512.057536584392</v>
      </c>
      <c r="O5" s="23">
        <f t="shared" si="0"/>
        <v>15512.057536584392</v>
      </c>
      <c r="P5" s="23">
        <f t="shared" si="0"/>
        <v>15512.057536584392</v>
      </c>
      <c r="Q5" s="23">
        <f t="shared" si="0"/>
        <v>15512.057536584392</v>
      </c>
      <c r="R5" s="23">
        <f t="shared" si="0"/>
        <v>15512.057536584392</v>
      </c>
      <c r="S5" s="23">
        <f t="shared" si="0"/>
        <v>15512.057536584392</v>
      </c>
      <c r="T5" s="23">
        <f t="shared" si="0"/>
        <v>15512.057536584392</v>
      </c>
      <c r="U5" s="23">
        <f t="shared" si="0"/>
        <v>15512.057536584392</v>
      </c>
      <c r="V5" s="23">
        <f t="shared" si="0"/>
        <v>15512.057536584392</v>
      </c>
      <c r="W5" s="23">
        <f t="shared" si="0"/>
        <v>15512.057536584392</v>
      </c>
      <c r="X5" s="23">
        <f t="shared" si="0"/>
        <v>15512.057536584392</v>
      </c>
      <c r="Y5" s="23">
        <f t="shared" si="0"/>
        <v>15512.057536584392</v>
      </c>
      <c r="Z5" s="23">
        <f t="shared" si="0"/>
        <v>15512.057536584392</v>
      </c>
      <c r="AA5" s="23">
        <f t="shared" si="0"/>
        <v>15512.057536584392</v>
      </c>
      <c r="AB5" s="23">
        <f t="shared" si="0"/>
        <v>15512.057536584392</v>
      </c>
      <c r="AC5" s="23">
        <f t="shared" si="0"/>
        <v>15512.057536584392</v>
      </c>
      <c r="AD5" s="23">
        <f t="shared" si="0"/>
        <v>15512.057536584392</v>
      </c>
      <c r="AE5" s="23">
        <f t="shared" si="0"/>
        <v>15512.057536584392</v>
      </c>
      <c r="AF5" s="23">
        <f t="shared" si="0"/>
        <v>15512.057536584392</v>
      </c>
      <c r="AG5" s="23">
        <f t="shared" si="0"/>
        <v>15512.057536584392</v>
      </c>
    </row>
    <row r="6" spans="1:33">
      <c r="A6" s="17" t="s">
        <v>21</v>
      </c>
      <c r="B6" s="23">
        <f>Calculation!B79</f>
        <v>53445.207220950928</v>
      </c>
      <c r="C6" s="23">
        <f t="shared" si="1"/>
        <v>53445.207220950928</v>
      </c>
      <c r="D6" s="23">
        <f t="shared" si="0"/>
        <v>53445.207220950928</v>
      </c>
      <c r="E6" s="23">
        <f t="shared" si="0"/>
        <v>53445.207220950928</v>
      </c>
      <c r="F6" s="23">
        <f t="shared" si="0"/>
        <v>53445.207220950928</v>
      </c>
      <c r="G6" s="23">
        <f t="shared" si="0"/>
        <v>53445.207220950928</v>
      </c>
      <c r="H6" s="23">
        <f t="shared" si="0"/>
        <v>53445.207220950928</v>
      </c>
      <c r="I6" s="23">
        <f t="shared" si="0"/>
        <v>53445.207220950928</v>
      </c>
      <c r="J6" s="23">
        <f t="shared" si="0"/>
        <v>53445.207220950928</v>
      </c>
      <c r="K6" s="23">
        <f t="shared" si="0"/>
        <v>53445.207220950928</v>
      </c>
      <c r="L6" s="23">
        <f t="shared" si="0"/>
        <v>53445.207220950928</v>
      </c>
      <c r="M6" s="23">
        <f t="shared" si="0"/>
        <v>53445.207220950928</v>
      </c>
      <c r="N6" s="23">
        <f t="shared" si="0"/>
        <v>53445.207220950928</v>
      </c>
      <c r="O6" s="23">
        <f t="shared" si="0"/>
        <v>53445.207220950928</v>
      </c>
      <c r="P6" s="23">
        <f t="shared" si="0"/>
        <v>53445.207220950928</v>
      </c>
      <c r="Q6" s="23">
        <f t="shared" si="0"/>
        <v>53445.207220950928</v>
      </c>
      <c r="R6" s="23">
        <f t="shared" si="0"/>
        <v>53445.207220950928</v>
      </c>
      <c r="S6" s="23">
        <f t="shared" si="0"/>
        <v>53445.207220950928</v>
      </c>
      <c r="T6" s="23">
        <f t="shared" si="0"/>
        <v>53445.207220950928</v>
      </c>
      <c r="U6" s="23">
        <f t="shared" si="0"/>
        <v>53445.207220950928</v>
      </c>
      <c r="V6" s="23">
        <f t="shared" si="0"/>
        <v>53445.207220950928</v>
      </c>
      <c r="W6" s="23">
        <f t="shared" si="0"/>
        <v>53445.207220950928</v>
      </c>
      <c r="X6" s="23">
        <f t="shared" si="0"/>
        <v>53445.207220950928</v>
      </c>
      <c r="Y6" s="23">
        <f t="shared" si="0"/>
        <v>53445.207220950928</v>
      </c>
      <c r="Z6" s="23">
        <f t="shared" si="0"/>
        <v>53445.207220950928</v>
      </c>
      <c r="AA6" s="23">
        <f t="shared" si="0"/>
        <v>53445.207220950928</v>
      </c>
      <c r="AB6" s="23">
        <f t="shared" si="0"/>
        <v>53445.207220950928</v>
      </c>
      <c r="AC6" s="23">
        <f t="shared" si="0"/>
        <v>53445.207220950928</v>
      </c>
      <c r="AD6" s="23">
        <f t="shared" si="0"/>
        <v>53445.207220950928</v>
      </c>
      <c r="AE6" s="23">
        <f t="shared" si="0"/>
        <v>53445.207220950928</v>
      </c>
      <c r="AF6" s="23">
        <f t="shared" si="0"/>
        <v>53445.207220950928</v>
      </c>
      <c r="AG6" s="23">
        <f t="shared" si="0"/>
        <v>53445.207220950928</v>
      </c>
    </row>
    <row r="7" spans="1:33">
      <c r="A7" s="17" t="s">
        <v>9</v>
      </c>
      <c r="B7" s="23">
        <f>Calculation!B80</f>
        <v>49105.008899059234</v>
      </c>
      <c r="C7" s="23">
        <f t="shared" si="1"/>
        <v>49105.008899059234</v>
      </c>
      <c r="D7" s="23">
        <f t="shared" si="0"/>
        <v>49105.008899059234</v>
      </c>
      <c r="E7" s="23">
        <f t="shared" si="0"/>
        <v>49105.008899059234</v>
      </c>
      <c r="F7" s="23">
        <f t="shared" si="0"/>
        <v>49105.008899059234</v>
      </c>
      <c r="G7" s="23">
        <f t="shared" si="0"/>
        <v>49105.008899059234</v>
      </c>
      <c r="H7" s="23">
        <f t="shared" si="0"/>
        <v>49105.008899059234</v>
      </c>
      <c r="I7" s="23">
        <f t="shared" si="0"/>
        <v>49105.008899059234</v>
      </c>
      <c r="J7" s="23">
        <f t="shared" si="0"/>
        <v>49105.008899059234</v>
      </c>
      <c r="K7" s="23">
        <f t="shared" si="0"/>
        <v>49105.008899059234</v>
      </c>
      <c r="L7" s="23">
        <f t="shared" si="0"/>
        <v>49105.008899059234</v>
      </c>
      <c r="M7" s="23">
        <f t="shared" si="0"/>
        <v>49105.008899059234</v>
      </c>
      <c r="N7" s="23">
        <f t="shared" si="0"/>
        <v>49105.008899059234</v>
      </c>
      <c r="O7" s="23">
        <f t="shared" si="0"/>
        <v>49105.008899059234</v>
      </c>
      <c r="P7" s="23">
        <f t="shared" si="0"/>
        <v>49105.008899059234</v>
      </c>
      <c r="Q7" s="23">
        <f t="shared" si="0"/>
        <v>49105.008899059234</v>
      </c>
      <c r="R7" s="23">
        <f t="shared" si="0"/>
        <v>49105.008899059234</v>
      </c>
      <c r="S7" s="23">
        <f t="shared" si="0"/>
        <v>49105.008899059234</v>
      </c>
      <c r="T7" s="23">
        <f t="shared" si="0"/>
        <v>49105.008899059234</v>
      </c>
      <c r="U7" s="23">
        <f t="shared" si="0"/>
        <v>49105.008899059234</v>
      </c>
      <c r="V7" s="23">
        <f t="shared" si="0"/>
        <v>49105.008899059234</v>
      </c>
      <c r="W7" s="23">
        <f t="shared" si="0"/>
        <v>49105.008899059234</v>
      </c>
      <c r="X7" s="23">
        <f t="shared" si="0"/>
        <v>49105.008899059234</v>
      </c>
      <c r="Y7" s="23">
        <f t="shared" si="0"/>
        <v>49105.008899059234</v>
      </c>
      <c r="Z7" s="23">
        <f t="shared" si="0"/>
        <v>49105.008899059234</v>
      </c>
      <c r="AA7" s="23">
        <f t="shared" si="0"/>
        <v>49105.008899059234</v>
      </c>
      <c r="AB7" s="23">
        <f t="shared" si="0"/>
        <v>49105.008899059234</v>
      </c>
      <c r="AC7" s="23">
        <f t="shared" si="0"/>
        <v>49105.008899059234</v>
      </c>
      <c r="AD7" s="23">
        <f t="shared" si="0"/>
        <v>49105.008899059234</v>
      </c>
      <c r="AE7" s="23">
        <f t="shared" si="0"/>
        <v>49105.008899059234</v>
      </c>
      <c r="AF7" s="23">
        <f t="shared" si="0"/>
        <v>49105.008899059234</v>
      </c>
      <c r="AG7" s="23">
        <f t="shared" si="0"/>
        <v>49105.008899059234</v>
      </c>
    </row>
    <row r="8" spans="1:33">
      <c r="A8" s="17" t="s">
        <v>10</v>
      </c>
      <c r="B8" s="23">
        <f>'CCaMC-AFOaMCpUC-pre-ret US'!B8</f>
        <v>77011.173441128762</v>
      </c>
      <c r="C8" s="23">
        <f t="shared" si="1"/>
        <v>77011.173441128762</v>
      </c>
      <c r="D8" s="23">
        <f t="shared" si="0"/>
        <v>77011.173441128762</v>
      </c>
      <c r="E8" s="23">
        <f t="shared" si="0"/>
        <v>77011.173441128762</v>
      </c>
      <c r="F8" s="23">
        <f t="shared" si="0"/>
        <v>77011.173441128762</v>
      </c>
      <c r="G8" s="23">
        <f t="shared" si="0"/>
        <v>77011.173441128762</v>
      </c>
      <c r="H8" s="23">
        <f t="shared" si="0"/>
        <v>77011.173441128762</v>
      </c>
      <c r="I8" s="23">
        <f t="shared" si="0"/>
        <v>77011.173441128762</v>
      </c>
      <c r="J8" s="23">
        <f t="shared" si="0"/>
        <v>77011.173441128762</v>
      </c>
      <c r="K8" s="23">
        <f t="shared" si="0"/>
        <v>77011.173441128762</v>
      </c>
      <c r="L8" s="23">
        <f t="shared" si="0"/>
        <v>77011.173441128762</v>
      </c>
      <c r="M8" s="23">
        <f t="shared" si="0"/>
        <v>77011.173441128762</v>
      </c>
      <c r="N8" s="23">
        <f t="shared" si="0"/>
        <v>77011.173441128762</v>
      </c>
      <c r="O8" s="23">
        <f t="shared" si="0"/>
        <v>77011.173441128762</v>
      </c>
      <c r="P8" s="23">
        <f t="shared" si="0"/>
        <v>77011.173441128762</v>
      </c>
      <c r="Q8" s="23">
        <f t="shared" si="0"/>
        <v>77011.173441128762</v>
      </c>
      <c r="R8" s="23">
        <f t="shared" si="0"/>
        <v>77011.173441128762</v>
      </c>
      <c r="S8" s="23">
        <f t="shared" si="0"/>
        <v>77011.173441128762</v>
      </c>
      <c r="T8" s="23">
        <f t="shared" si="0"/>
        <v>77011.173441128762</v>
      </c>
      <c r="U8" s="23">
        <f t="shared" si="0"/>
        <v>77011.173441128762</v>
      </c>
      <c r="V8" s="23">
        <f t="shared" si="0"/>
        <v>77011.173441128762</v>
      </c>
      <c r="W8" s="23">
        <f t="shared" si="0"/>
        <v>77011.173441128762</v>
      </c>
      <c r="X8" s="23">
        <f t="shared" si="0"/>
        <v>77011.173441128762</v>
      </c>
      <c r="Y8" s="23">
        <f t="shared" si="0"/>
        <v>77011.173441128762</v>
      </c>
      <c r="Z8" s="23">
        <f t="shared" si="0"/>
        <v>77011.173441128762</v>
      </c>
      <c r="AA8" s="23">
        <f t="shared" si="0"/>
        <v>77011.173441128762</v>
      </c>
      <c r="AB8" s="23">
        <f t="shared" si="0"/>
        <v>77011.173441128762</v>
      </c>
      <c r="AC8" s="23">
        <f t="shared" si="0"/>
        <v>77011.173441128762</v>
      </c>
      <c r="AD8" s="23">
        <f t="shared" si="0"/>
        <v>77011.173441128762</v>
      </c>
      <c r="AE8" s="23">
        <f t="shared" si="0"/>
        <v>77011.173441128762</v>
      </c>
      <c r="AF8" s="23">
        <f t="shared" si="0"/>
        <v>77011.173441128762</v>
      </c>
      <c r="AG8" s="23">
        <f t="shared" si="0"/>
        <v>77011.173441128762</v>
      </c>
    </row>
    <row r="9" spans="1:33">
      <c r="A9" s="17" t="s">
        <v>11</v>
      </c>
      <c r="B9" s="23">
        <f>'CCaMC-AFOaMCpUC-pre-ret US'!B9</f>
        <v>138104.26506853424</v>
      </c>
      <c r="C9" s="23">
        <f t="shared" si="1"/>
        <v>138104.26506853424</v>
      </c>
      <c r="D9" s="23">
        <f t="shared" si="0"/>
        <v>138104.26506853424</v>
      </c>
      <c r="E9" s="23">
        <f t="shared" si="0"/>
        <v>138104.26506853424</v>
      </c>
      <c r="F9" s="23">
        <f t="shared" si="0"/>
        <v>138104.26506853424</v>
      </c>
      <c r="G9" s="23">
        <f t="shared" si="0"/>
        <v>138104.26506853424</v>
      </c>
      <c r="H9" s="23">
        <f t="shared" si="0"/>
        <v>138104.26506853424</v>
      </c>
      <c r="I9" s="23">
        <f t="shared" si="0"/>
        <v>138104.26506853424</v>
      </c>
      <c r="J9" s="23">
        <f t="shared" si="0"/>
        <v>138104.26506853424</v>
      </c>
      <c r="K9" s="23">
        <f t="shared" si="0"/>
        <v>138104.26506853424</v>
      </c>
      <c r="L9" s="23">
        <f t="shared" si="0"/>
        <v>138104.26506853424</v>
      </c>
      <c r="M9" s="23">
        <f t="shared" si="0"/>
        <v>138104.26506853424</v>
      </c>
      <c r="N9" s="23">
        <f t="shared" si="0"/>
        <v>138104.26506853424</v>
      </c>
      <c r="O9" s="23">
        <f t="shared" si="0"/>
        <v>138104.26506853424</v>
      </c>
      <c r="P9" s="23">
        <f t="shared" si="0"/>
        <v>138104.26506853424</v>
      </c>
      <c r="Q9" s="23">
        <f t="shared" si="0"/>
        <v>138104.26506853424</v>
      </c>
      <c r="R9" s="23">
        <f t="shared" si="0"/>
        <v>138104.26506853424</v>
      </c>
      <c r="S9" s="23">
        <f t="shared" si="0"/>
        <v>138104.26506853424</v>
      </c>
      <c r="T9" s="23">
        <f t="shared" si="0"/>
        <v>138104.26506853424</v>
      </c>
      <c r="U9" s="23">
        <f t="shared" si="0"/>
        <v>138104.26506853424</v>
      </c>
      <c r="V9" s="23">
        <f t="shared" si="0"/>
        <v>138104.26506853424</v>
      </c>
      <c r="W9" s="23">
        <f t="shared" si="0"/>
        <v>138104.26506853424</v>
      </c>
      <c r="X9" s="23">
        <f t="shared" si="0"/>
        <v>138104.26506853424</v>
      </c>
      <c r="Y9" s="23">
        <f t="shared" si="0"/>
        <v>138104.26506853424</v>
      </c>
      <c r="Z9" s="23">
        <f t="shared" si="0"/>
        <v>138104.26506853424</v>
      </c>
      <c r="AA9" s="23">
        <f t="shared" si="0"/>
        <v>138104.26506853424</v>
      </c>
      <c r="AB9" s="23">
        <f t="shared" si="0"/>
        <v>138104.26506853424</v>
      </c>
      <c r="AC9" s="23">
        <f t="shared" si="0"/>
        <v>138104.26506853424</v>
      </c>
      <c r="AD9" s="23">
        <f t="shared" si="0"/>
        <v>138104.26506853424</v>
      </c>
      <c r="AE9" s="23">
        <f t="shared" si="0"/>
        <v>138104.26506853424</v>
      </c>
      <c r="AF9" s="23">
        <f t="shared" si="0"/>
        <v>138104.26506853424</v>
      </c>
      <c r="AG9" s="23">
        <f t="shared" si="0"/>
        <v>138104.26506853424</v>
      </c>
    </row>
    <row r="10" spans="1:33">
      <c r="A10" s="17" t="s">
        <v>15</v>
      </c>
      <c r="B10" s="23">
        <f>'CCaMC-AFOaMCpUC-pre-ret US'!B10</f>
        <v>110371.54672129119</v>
      </c>
      <c r="C10" s="23">
        <f t="shared" si="1"/>
        <v>110371.54672129119</v>
      </c>
      <c r="D10" s="23">
        <f t="shared" si="0"/>
        <v>110371.54672129119</v>
      </c>
      <c r="E10" s="23">
        <f t="shared" si="0"/>
        <v>110371.54672129119</v>
      </c>
      <c r="F10" s="23">
        <f t="shared" si="0"/>
        <v>110371.54672129119</v>
      </c>
      <c r="G10" s="23">
        <f t="shared" si="0"/>
        <v>110371.54672129119</v>
      </c>
      <c r="H10" s="23">
        <f t="shared" si="0"/>
        <v>110371.54672129119</v>
      </c>
      <c r="I10" s="23">
        <f t="shared" si="0"/>
        <v>110371.54672129119</v>
      </c>
      <c r="J10" s="23">
        <f t="shared" si="0"/>
        <v>110371.54672129119</v>
      </c>
      <c r="K10" s="23">
        <f t="shared" si="0"/>
        <v>110371.54672129119</v>
      </c>
      <c r="L10" s="23">
        <f t="shared" si="0"/>
        <v>110371.54672129119</v>
      </c>
      <c r="M10" s="23">
        <f t="shared" si="0"/>
        <v>110371.54672129119</v>
      </c>
      <c r="N10" s="23">
        <f t="shared" si="0"/>
        <v>110371.54672129119</v>
      </c>
      <c r="O10" s="23">
        <f t="shared" si="0"/>
        <v>110371.54672129119</v>
      </c>
      <c r="P10" s="23">
        <f t="shared" si="0"/>
        <v>110371.54672129119</v>
      </c>
      <c r="Q10" s="23">
        <f t="shared" si="0"/>
        <v>110371.54672129119</v>
      </c>
      <c r="R10" s="23">
        <f t="shared" si="0"/>
        <v>110371.54672129119</v>
      </c>
      <c r="S10" s="23">
        <f t="shared" si="0"/>
        <v>110371.54672129119</v>
      </c>
      <c r="T10" s="23">
        <f t="shared" si="0"/>
        <v>110371.54672129119</v>
      </c>
      <c r="U10" s="23">
        <f t="shared" si="0"/>
        <v>110371.54672129119</v>
      </c>
      <c r="V10" s="23">
        <f t="shared" si="0"/>
        <v>110371.54672129119</v>
      </c>
      <c r="W10" s="23">
        <f t="shared" si="0"/>
        <v>110371.54672129119</v>
      </c>
      <c r="X10" s="23">
        <f t="shared" si="0"/>
        <v>110371.54672129119</v>
      </c>
      <c r="Y10" s="23">
        <f t="shared" si="0"/>
        <v>110371.54672129119</v>
      </c>
      <c r="Z10" s="23">
        <f t="shared" si="0"/>
        <v>110371.54672129119</v>
      </c>
      <c r="AA10" s="23">
        <f t="shared" si="0"/>
        <v>110371.54672129119</v>
      </c>
      <c r="AB10" s="23">
        <f t="shared" si="0"/>
        <v>110371.54672129119</v>
      </c>
      <c r="AC10" s="23">
        <f t="shared" si="0"/>
        <v>110371.54672129119</v>
      </c>
      <c r="AD10" s="23">
        <f t="shared" si="0"/>
        <v>110371.54672129119</v>
      </c>
      <c r="AE10" s="23">
        <f t="shared" si="0"/>
        <v>110371.54672129119</v>
      </c>
      <c r="AF10" s="23">
        <f t="shared" si="0"/>
        <v>110371.54672129119</v>
      </c>
      <c r="AG10" s="23">
        <f t="shared" si="0"/>
        <v>110371.54672129119</v>
      </c>
    </row>
    <row r="11" spans="1:33">
      <c r="A11" s="17" t="s">
        <v>16</v>
      </c>
      <c r="B11" s="23">
        <f>'CCaMC-AFOaMCpUC-pre-ret US'!B11</f>
        <v>14089.503590454193</v>
      </c>
      <c r="C11" s="23">
        <f t="shared" si="1"/>
        <v>14089.503590454193</v>
      </c>
      <c r="D11" s="23">
        <f t="shared" ref="D11:AG17" si="2">$B11</f>
        <v>14089.503590454193</v>
      </c>
      <c r="E11" s="23">
        <f t="shared" si="2"/>
        <v>14089.503590454193</v>
      </c>
      <c r="F11" s="23">
        <f t="shared" si="2"/>
        <v>14089.503590454193</v>
      </c>
      <c r="G11" s="23">
        <f t="shared" si="2"/>
        <v>14089.503590454193</v>
      </c>
      <c r="H11" s="23">
        <f t="shared" si="2"/>
        <v>14089.503590454193</v>
      </c>
      <c r="I11" s="23">
        <f t="shared" si="2"/>
        <v>14089.503590454193</v>
      </c>
      <c r="J11" s="23">
        <f t="shared" si="2"/>
        <v>14089.503590454193</v>
      </c>
      <c r="K11" s="23">
        <f t="shared" si="2"/>
        <v>14089.503590454193</v>
      </c>
      <c r="L11" s="23">
        <f t="shared" si="2"/>
        <v>14089.503590454193</v>
      </c>
      <c r="M11" s="23">
        <f t="shared" si="2"/>
        <v>14089.503590454193</v>
      </c>
      <c r="N11" s="23">
        <f t="shared" si="2"/>
        <v>14089.503590454193</v>
      </c>
      <c r="O11" s="23">
        <f t="shared" si="2"/>
        <v>14089.503590454193</v>
      </c>
      <c r="P11" s="23">
        <f t="shared" si="2"/>
        <v>14089.503590454193</v>
      </c>
      <c r="Q11" s="23">
        <f t="shared" si="2"/>
        <v>14089.503590454193</v>
      </c>
      <c r="R11" s="23">
        <f t="shared" si="2"/>
        <v>14089.503590454193</v>
      </c>
      <c r="S11" s="23">
        <f t="shared" si="2"/>
        <v>14089.503590454193</v>
      </c>
      <c r="T11" s="23">
        <f t="shared" si="2"/>
        <v>14089.503590454193</v>
      </c>
      <c r="U11" s="23">
        <f t="shared" si="2"/>
        <v>14089.503590454193</v>
      </c>
      <c r="V11" s="23">
        <f t="shared" si="2"/>
        <v>14089.503590454193</v>
      </c>
      <c r="W11" s="23">
        <f t="shared" si="2"/>
        <v>14089.503590454193</v>
      </c>
      <c r="X11" s="23">
        <f t="shared" si="2"/>
        <v>14089.503590454193</v>
      </c>
      <c r="Y11" s="23">
        <f t="shared" si="2"/>
        <v>14089.503590454193</v>
      </c>
      <c r="Z11" s="23">
        <f t="shared" si="2"/>
        <v>14089.503590454193</v>
      </c>
      <c r="AA11" s="23">
        <f t="shared" si="2"/>
        <v>14089.503590454193</v>
      </c>
      <c r="AB11" s="23">
        <f t="shared" si="2"/>
        <v>14089.503590454193</v>
      </c>
      <c r="AC11" s="23">
        <f t="shared" si="2"/>
        <v>14089.503590454193</v>
      </c>
      <c r="AD11" s="23">
        <f t="shared" si="2"/>
        <v>14089.503590454193</v>
      </c>
      <c r="AE11" s="23">
        <f t="shared" si="2"/>
        <v>14089.503590454193</v>
      </c>
      <c r="AF11" s="23">
        <f t="shared" si="2"/>
        <v>14089.503590454193</v>
      </c>
      <c r="AG11" s="23">
        <f t="shared" si="2"/>
        <v>14089.503590454193</v>
      </c>
    </row>
    <row r="12" spans="1:33">
      <c r="A12" s="17" t="s">
        <v>17</v>
      </c>
      <c r="B12" s="23">
        <f>'CCaMC-AFOaMCpUC-pre-ret US'!B12</f>
        <v>5074.8382270430357</v>
      </c>
      <c r="C12" s="23">
        <f t="shared" si="1"/>
        <v>5074.8382270430357</v>
      </c>
      <c r="D12" s="23">
        <f t="shared" si="2"/>
        <v>5074.8382270430357</v>
      </c>
      <c r="E12" s="23">
        <f t="shared" si="2"/>
        <v>5074.8382270430357</v>
      </c>
      <c r="F12" s="23">
        <f t="shared" si="2"/>
        <v>5074.8382270430357</v>
      </c>
      <c r="G12" s="23">
        <f t="shared" si="2"/>
        <v>5074.8382270430357</v>
      </c>
      <c r="H12" s="23">
        <f t="shared" si="2"/>
        <v>5074.8382270430357</v>
      </c>
      <c r="I12" s="23">
        <f t="shared" si="2"/>
        <v>5074.8382270430357</v>
      </c>
      <c r="J12" s="23">
        <f t="shared" si="2"/>
        <v>5074.8382270430357</v>
      </c>
      <c r="K12" s="23">
        <f t="shared" si="2"/>
        <v>5074.8382270430357</v>
      </c>
      <c r="L12" s="23">
        <f t="shared" si="2"/>
        <v>5074.8382270430357</v>
      </c>
      <c r="M12" s="23">
        <f t="shared" si="2"/>
        <v>5074.8382270430357</v>
      </c>
      <c r="N12" s="23">
        <f t="shared" si="2"/>
        <v>5074.8382270430357</v>
      </c>
      <c r="O12" s="23">
        <f t="shared" si="2"/>
        <v>5074.8382270430357</v>
      </c>
      <c r="P12" s="23">
        <f t="shared" si="2"/>
        <v>5074.8382270430357</v>
      </c>
      <c r="Q12" s="23">
        <f t="shared" si="2"/>
        <v>5074.8382270430357</v>
      </c>
      <c r="R12" s="23">
        <f t="shared" si="2"/>
        <v>5074.8382270430357</v>
      </c>
      <c r="S12" s="23">
        <f t="shared" si="2"/>
        <v>5074.8382270430357</v>
      </c>
      <c r="T12" s="23">
        <f t="shared" si="2"/>
        <v>5074.8382270430357</v>
      </c>
      <c r="U12" s="23">
        <f t="shared" si="2"/>
        <v>5074.8382270430357</v>
      </c>
      <c r="V12" s="23">
        <f t="shared" si="2"/>
        <v>5074.8382270430357</v>
      </c>
      <c r="W12" s="23">
        <f t="shared" si="2"/>
        <v>5074.8382270430357</v>
      </c>
      <c r="X12" s="23">
        <f t="shared" si="2"/>
        <v>5074.8382270430357</v>
      </c>
      <c r="Y12" s="23">
        <f t="shared" si="2"/>
        <v>5074.8382270430357</v>
      </c>
      <c r="Z12" s="23">
        <f t="shared" si="2"/>
        <v>5074.8382270430357</v>
      </c>
      <c r="AA12" s="23">
        <f t="shared" si="2"/>
        <v>5074.8382270430357</v>
      </c>
      <c r="AB12" s="23">
        <f t="shared" si="2"/>
        <v>5074.8382270430357</v>
      </c>
      <c r="AC12" s="23">
        <f t="shared" si="2"/>
        <v>5074.8382270430357</v>
      </c>
      <c r="AD12" s="23">
        <f t="shared" si="2"/>
        <v>5074.8382270430357</v>
      </c>
      <c r="AE12" s="23">
        <f t="shared" si="2"/>
        <v>5074.8382270430357</v>
      </c>
      <c r="AF12" s="23">
        <f t="shared" si="2"/>
        <v>5074.8382270430357</v>
      </c>
      <c r="AG12" s="23">
        <f t="shared" si="2"/>
        <v>5074.8382270430357</v>
      </c>
    </row>
    <row r="13" spans="1:33">
      <c r="A13" s="17" t="s">
        <v>22</v>
      </c>
      <c r="B13" s="23">
        <f>Calculation!B86</f>
        <v>56505.059750826338</v>
      </c>
      <c r="C13" s="23">
        <f t="shared" si="1"/>
        <v>56505.059750826338</v>
      </c>
      <c r="D13" s="23">
        <f t="shared" si="2"/>
        <v>56505.059750826338</v>
      </c>
      <c r="E13" s="23">
        <f t="shared" si="2"/>
        <v>56505.059750826338</v>
      </c>
      <c r="F13" s="23">
        <f t="shared" si="2"/>
        <v>56505.059750826338</v>
      </c>
      <c r="G13" s="23">
        <f t="shared" si="2"/>
        <v>56505.059750826338</v>
      </c>
      <c r="H13" s="23">
        <f t="shared" si="2"/>
        <v>56505.059750826338</v>
      </c>
      <c r="I13" s="23">
        <f t="shared" si="2"/>
        <v>56505.059750826338</v>
      </c>
      <c r="J13" s="23">
        <f t="shared" si="2"/>
        <v>56505.059750826338</v>
      </c>
      <c r="K13" s="23">
        <f t="shared" si="2"/>
        <v>56505.059750826338</v>
      </c>
      <c r="L13" s="23">
        <f t="shared" si="2"/>
        <v>56505.059750826338</v>
      </c>
      <c r="M13" s="23">
        <f t="shared" si="2"/>
        <v>56505.059750826338</v>
      </c>
      <c r="N13" s="23">
        <f t="shared" si="2"/>
        <v>56505.059750826338</v>
      </c>
      <c r="O13" s="23">
        <f t="shared" si="2"/>
        <v>56505.059750826338</v>
      </c>
      <c r="P13" s="23">
        <f t="shared" si="2"/>
        <v>56505.059750826338</v>
      </c>
      <c r="Q13" s="23">
        <f t="shared" si="2"/>
        <v>56505.059750826338</v>
      </c>
      <c r="R13" s="23">
        <f t="shared" si="2"/>
        <v>56505.059750826338</v>
      </c>
      <c r="S13" s="23">
        <f t="shared" si="2"/>
        <v>56505.059750826338</v>
      </c>
      <c r="T13" s="23">
        <f t="shared" si="2"/>
        <v>56505.059750826338</v>
      </c>
      <c r="U13" s="23">
        <f t="shared" si="2"/>
        <v>56505.059750826338</v>
      </c>
      <c r="V13" s="23">
        <f t="shared" si="2"/>
        <v>56505.059750826338</v>
      </c>
      <c r="W13" s="23">
        <f t="shared" si="2"/>
        <v>56505.059750826338</v>
      </c>
      <c r="X13" s="23">
        <f t="shared" si="2"/>
        <v>56505.059750826338</v>
      </c>
      <c r="Y13" s="23">
        <f t="shared" si="2"/>
        <v>56505.059750826338</v>
      </c>
      <c r="Z13" s="23">
        <f t="shared" si="2"/>
        <v>56505.059750826338</v>
      </c>
      <c r="AA13" s="23">
        <f t="shared" si="2"/>
        <v>56505.059750826338</v>
      </c>
      <c r="AB13" s="23">
        <f t="shared" si="2"/>
        <v>56505.059750826338</v>
      </c>
      <c r="AC13" s="23">
        <f t="shared" si="2"/>
        <v>56505.059750826338</v>
      </c>
      <c r="AD13" s="23">
        <f t="shared" si="2"/>
        <v>56505.059750826338</v>
      </c>
      <c r="AE13" s="23">
        <f t="shared" si="2"/>
        <v>56505.059750826338</v>
      </c>
      <c r="AF13" s="23">
        <f t="shared" si="2"/>
        <v>56505.059750826338</v>
      </c>
      <c r="AG13" s="23">
        <f t="shared" si="2"/>
        <v>56505.059750826338</v>
      </c>
    </row>
    <row r="14" spans="1:33">
      <c r="A14" s="17" t="s">
        <v>20</v>
      </c>
      <c r="B14" s="23">
        <f>'CCaMC-AFOaMCpUC-pre-ret US'!B14</f>
        <v>85436.858820422553</v>
      </c>
      <c r="C14" s="23">
        <f t="shared" si="1"/>
        <v>85436.858820422553</v>
      </c>
      <c r="D14" s="23">
        <f t="shared" si="2"/>
        <v>85436.858820422553</v>
      </c>
      <c r="E14" s="23">
        <f t="shared" si="2"/>
        <v>85436.858820422553</v>
      </c>
      <c r="F14" s="23">
        <f t="shared" si="2"/>
        <v>85436.858820422553</v>
      </c>
      <c r="G14" s="23">
        <f t="shared" si="2"/>
        <v>85436.858820422553</v>
      </c>
      <c r="H14" s="23">
        <f t="shared" si="2"/>
        <v>85436.858820422553</v>
      </c>
      <c r="I14" s="23">
        <f t="shared" si="2"/>
        <v>85436.858820422553</v>
      </c>
      <c r="J14" s="23">
        <f t="shared" si="2"/>
        <v>85436.858820422553</v>
      </c>
      <c r="K14" s="23">
        <f t="shared" si="2"/>
        <v>85436.858820422553</v>
      </c>
      <c r="L14" s="23">
        <f t="shared" si="2"/>
        <v>85436.858820422553</v>
      </c>
      <c r="M14" s="23">
        <f t="shared" si="2"/>
        <v>85436.858820422553</v>
      </c>
      <c r="N14" s="23">
        <f t="shared" si="2"/>
        <v>85436.858820422553</v>
      </c>
      <c r="O14" s="23">
        <f t="shared" si="2"/>
        <v>85436.858820422553</v>
      </c>
      <c r="P14" s="23">
        <f t="shared" si="2"/>
        <v>85436.858820422553</v>
      </c>
      <c r="Q14" s="23">
        <f t="shared" si="2"/>
        <v>85436.858820422553</v>
      </c>
      <c r="R14" s="23">
        <f t="shared" si="2"/>
        <v>85436.858820422553</v>
      </c>
      <c r="S14" s="23">
        <f t="shared" si="2"/>
        <v>85436.858820422553</v>
      </c>
      <c r="T14" s="23">
        <f t="shared" si="2"/>
        <v>85436.858820422553</v>
      </c>
      <c r="U14" s="23">
        <f t="shared" si="2"/>
        <v>85436.858820422553</v>
      </c>
      <c r="V14" s="23">
        <f t="shared" si="2"/>
        <v>85436.858820422553</v>
      </c>
      <c r="W14" s="23">
        <f t="shared" si="2"/>
        <v>85436.858820422553</v>
      </c>
      <c r="X14" s="23">
        <f t="shared" si="2"/>
        <v>85436.858820422553</v>
      </c>
      <c r="Y14" s="23">
        <f t="shared" si="2"/>
        <v>85436.858820422553</v>
      </c>
      <c r="Z14" s="23">
        <f t="shared" si="2"/>
        <v>85436.858820422553</v>
      </c>
      <c r="AA14" s="23">
        <f t="shared" si="2"/>
        <v>85436.858820422553</v>
      </c>
      <c r="AB14" s="23">
        <f t="shared" si="2"/>
        <v>85436.858820422553</v>
      </c>
      <c r="AC14" s="23">
        <f t="shared" si="2"/>
        <v>85436.858820422553</v>
      </c>
      <c r="AD14" s="23">
        <f t="shared" si="2"/>
        <v>85436.858820422553</v>
      </c>
      <c r="AE14" s="23">
        <f t="shared" si="2"/>
        <v>85436.858820422553</v>
      </c>
      <c r="AF14" s="23">
        <f t="shared" si="2"/>
        <v>85436.858820422553</v>
      </c>
      <c r="AG14" s="23">
        <f t="shared" si="2"/>
        <v>85436.858820422553</v>
      </c>
    </row>
    <row r="15" spans="1:33">
      <c r="A15" s="17" t="s">
        <v>23</v>
      </c>
      <c r="B15" s="23">
        <f>'CCaMC-AFOaMCpUC-pre-ret US'!B15</f>
        <v>14089.503590454193</v>
      </c>
      <c r="C15" s="23">
        <f t="shared" si="1"/>
        <v>14089.503590454193</v>
      </c>
      <c r="D15" s="23">
        <f t="shared" si="2"/>
        <v>14089.503590454193</v>
      </c>
      <c r="E15" s="23">
        <f t="shared" si="2"/>
        <v>14089.503590454193</v>
      </c>
      <c r="F15" s="23">
        <f t="shared" si="2"/>
        <v>14089.503590454193</v>
      </c>
      <c r="G15" s="23">
        <f t="shared" si="2"/>
        <v>14089.503590454193</v>
      </c>
      <c r="H15" s="23">
        <f t="shared" si="2"/>
        <v>14089.503590454193</v>
      </c>
      <c r="I15" s="23">
        <f t="shared" si="2"/>
        <v>14089.503590454193</v>
      </c>
      <c r="J15" s="23">
        <f t="shared" si="2"/>
        <v>14089.503590454193</v>
      </c>
      <c r="K15" s="23">
        <f t="shared" si="2"/>
        <v>14089.503590454193</v>
      </c>
      <c r="L15" s="23">
        <f t="shared" si="2"/>
        <v>14089.503590454193</v>
      </c>
      <c r="M15" s="23">
        <f t="shared" si="2"/>
        <v>14089.503590454193</v>
      </c>
      <c r="N15" s="23">
        <f t="shared" si="2"/>
        <v>14089.503590454193</v>
      </c>
      <c r="O15" s="23">
        <f t="shared" si="2"/>
        <v>14089.503590454193</v>
      </c>
      <c r="P15" s="23">
        <f t="shared" si="2"/>
        <v>14089.503590454193</v>
      </c>
      <c r="Q15" s="23">
        <f t="shared" si="2"/>
        <v>14089.503590454193</v>
      </c>
      <c r="R15" s="23">
        <f t="shared" si="2"/>
        <v>14089.503590454193</v>
      </c>
      <c r="S15" s="23">
        <f t="shared" si="2"/>
        <v>14089.503590454193</v>
      </c>
      <c r="T15" s="23">
        <f t="shared" si="2"/>
        <v>14089.503590454193</v>
      </c>
      <c r="U15" s="23">
        <f t="shared" si="2"/>
        <v>14089.503590454193</v>
      </c>
      <c r="V15" s="23">
        <f t="shared" si="2"/>
        <v>14089.503590454193</v>
      </c>
      <c r="W15" s="23">
        <f t="shared" si="2"/>
        <v>14089.503590454193</v>
      </c>
      <c r="X15" s="23">
        <f t="shared" si="2"/>
        <v>14089.503590454193</v>
      </c>
      <c r="Y15" s="23">
        <f t="shared" si="2"/>
        <v>14089.503590454193</v>
      </c>
      <c r="Z15" s="23">
        <f t="shared" si="2"/>
        <v>14089.503590454193</v>
      </c>
      <c r="AA15" s="23">
        <f t="shared" si="2"/>
        <v>14089.503590454193</v>
      </c>
      <c r="AB15" s="23">
        <f t="shared" si="2"/>
        <v>14089.503590454193</v>
      </c>
      <c r="AC15" s="23">
        <f t="shared" si="2"/>
        <v>14089.503590454193</v>
      </c>
      <c r="AD15" s="23">
        <f t="shared" si="2"/>
        <v>14089.503590454193</v>
      </c>
      <c r="AE15" s="23">
        <f t="shared" si="2"/>
        <v>14089.503590454193</v>
      </c>
      <c r="AF15" s="23">
        <f t="shared" si="2"/>
        <v>14089.503590454193</v>
      </c>
      <c r="AG15" s="23">
        <f t="shared" si="2"/>
        <v>14089.503590454193</v>
      </c>
    </row>
    <row r="16" spans="1:33">
      <c r="A16" s="17" t="s">
        <v>24</v>
      </c>
      <c r="B16" s="23">
        <f>'CCaMC-AFOaMCpUC-pre-ret US'!B16</f>
        <v>14089.503590454193</v>
      </c>
      <c r="C16" s="23">
        <f t="shared" si="1"/>
        <v>14089.503590454193</v>
      </c>
      <c r="D16" s="23">
        <f t="shared" si="2"/>
        <v>14089.503590454193</v>
      </c>
      <c r="E16" s="23">
        <f t="shared" si="2"/>
        <v>14089.503590454193</v>
      </c>
      <c r="F16" s="23">
        <f t="shared" si="2"/>
        <v>14089.503590454193</v>
      </c>
      <c r="G16" s="23">
        <f t="shared" si="2"/>
        <v>14089.503590454193</v>
      </c>
      <c r="H16" s="23">
        <f t="shared" si="2"/>
        <v>14089.503590454193</v>
      </c>
      <c r="I16" s="23">
        <f t="shared" si="2"/>
        <v>14089.503590454193</v>
      </c>
      <c r="J16" s="23">
        <f t="shared" si="2"/>
        <v>14089.503590454193</v>
      </c>
      <c r="K16" s="23">
        <f t="shared" si="2"/>
        <v>14089.503590454193</v>
      </c>
      <c r="L16" s="23">
        <f t="shared" si="2"/>
        <v>14089.503590454193</v>
      </c>
      <c r="M16" s="23">
        <f t="shared" si="2"/>
        <v>14089.503590454193</v>
      </c>
      <c r="N16" s="23">
        <f t="shared" si="2"/>
        <v>14089.503590454193</v>
      </c>
      <c r="O16" s="23">
        <f t="shared" si="2"/>
        <v>14089.503590454193</v>
      </c>
      <c r="P16" s="23">
        <f t="shared" si="2"/>
        <v>14089.503590454193</v>
      </c>
      <c r="Q16" s="23">
        <f t="shared" si="2"/>
        <v>14089.503590454193</v>
      </c>
      <c r="R16" s="23">
        <f t="shared" si="2"/>
        <v>14089.503590454193</v>
      </c>
      <c r="S16" s="23">
        <f t="shared" si="2"/>
        <v>14089.503590454193</v>
      </c>
      <c r="T16" s="23">
        <f t="shared" si="2"/>
        <v>14089.503590454193</v>
      </c>
      <c r="U16" s="23">
        <f t="shared" si="2"/>
        <v>14089.503590454193</v>
      </c>
      <c r="V16" s="23">
        <f t="shared" si="2"/>
        <v>14089.503590454193</v>
      </c>
      <c r="W16" s="23">
        <f t="shared" si="2"/>
        <v>14089.503590454193</v>
      </c>
      <c r="X16" s="23">
        <f t="shared" si="2"/>
        <v>14089.503590454193</v>
      </c>
      <c r="Y16" s="23">
        <f t="shared" si="2"/>
        <v>14089.503590454193</v>
      </c>
      <c r="Z16" s="23">
        <f t="shared" si="2"/>
        <v>14089.503590454193</v>
      </c>
      <c r="AA16" s="23">
        <f t="shared" si="2"/>
        <v>14089.503590454193</v>
      </c>
      <c r="AB16" s="23">
        <f t="shared" si="2"/>
        <v>14089.503590454193</v>
      </c>
      <c r="AC16" s="23">
        <f t="shared" si="2"/>
        <v>14089.503590454193</v>
      </c>
      <c r="AD16" s="23">
        <f t="shared" si="2"/>
        <v>14089.503590454193</v>
      </c>
      <c r="AE16" s="23">
        <f t="shared" si="2"/>
        <v>14089.503590454193</v>
      </c>
      <c r="AF16" s="23">
        <f t="shared" si="2"/>
        <v>14089.503590454193</v>
      </c>
      <c r="AG16" s="23">
        <f t="shared" si="2"/>
        <v>14089.503590454193</v>
      </c>
    </row>
    <row r="17" spans="1:33">
      <c r="A17" s="17" t="s">
        <v>25</v>
      </c>
      <c r="B17" s="23">
        <f>'CCaMC-AFOaMCpUC-pre-ret US'!B17</f>
        <v>253749.82984753032</v>
      </c>
      <c r="C17" s="23">
        <f t="shared" si="1"/>
        <v>253749.82984753032</v>
      </c>
      <c r="D17" s="23">
        <f t="shared" si="2"/>
        <v>253749.82984753032</v>
      </c>
      <c r="E17" s="23">
        <f t="shared" si="2"/>
        <v>253749.82984753032</v>
      </c>
      <c r="F17" s="23">
        <f t="shared" si="2"/>
        <v>253749.82984753032</v>
      </c>
      <c r="G17" s="23">
        <f t="shared" si="2"/>
        <v>253749.82984753032</v>
      </c>
      <c r="H17" s="23">
        <f t="shared" si="2"/>
        <v>253749.82984753032</v>
      </c>
      <c r="I17" s="23">
        <f t="shared" si="2"/>
        <v>253749.82984753032</v>
      </c>
      <c r="J17" s="23">
        <f t="shared" si="2"/>
        <v>253749.82984753032</v>
      </c>
      <c r="K17" s="23">
        <f t="shared" si="2"/>
        <v>253749.82984753032</v>
      </c>
      <c r="L17" s="23">
        <f t="shared" si="2"/>
        <v>253749.82984753032</v>
      </c>
      <c r="M17" s="23">
        <f t="shared" si="2"/>
        <v>253749.82984753032</v>
      </c>
      <c r="N17" s="23">
        <f t="shared" si="2"/>
        <v>253749.82984753032</v>
      </c>
      <c r="O17" s="23">
        <f t="shared" si="2"/>
        <v>253749.82984753032</v>
      </c>
      <c r="P17" s="23">
        <f t="shared" si="2"/>
        <v>253749.82984753032</v>
      </c>
      <c r="Q17" s="23">
        <f t="shared" si="2"/>
        <v>253749.82984753032</v>
      </c>
      <c r="R17" s="23">
        <f t="shared" si="2"/>
        <v>253749.82984753032</v>
      </c>
      <c r="S17" s="23">
        <f t="shared" si="2"/>
        <v>253749.82984753032</v>
      </c>
      <c r="T17" s="23">
        <f t="shared" si="2"/>
        <v>253749.82984753032</v>
      </c>
      <c r="U17" s="23">
        <f t="shared" si="2"/>
        <v>253749.82984753032</v>
      </c>
      <c r="V17" s="23">
        <f t="shared" si="2"/>
        <v>253749.82984753032</v>
      </c>
      <c r="W17" s="23">
        <f t="shared" si="2"/>
        <v>253749.82984753032</v>
      </c>
      <c r="X17" s="23">
        <f t="shared" si="2"/>
        <v>253749.82984753032</v>
      </c>
      <c r="Y17" s="23">
        <f t="shared" si="2"/>
        <v>253749.82984753032</v>
      </c>
      <c r="Z17" s="23">
        <f t="shared" si="2"/>
        <v>253749.82984753032</v>
      </c>
      <c r="AA17" s="23">
        <f t="shared" si="2"/>
        <v>253749.82984753032</v>
      </c>
      <c r="AB17" s="23">
        <f t="shared" si="2"/>
        <v>253749.82984753032</v>
      </c>
      <c r="AC17" s="23">
        <f t="shared" si="2"/>
        <v>253749.82984753032</v>
      </c>
      <c r="AD17" s="23">
        <f t="shared" si="2"/>
        <v>253749.82984753032</v>
      </c>
      <c r="AE17" s="23">
        <f t="shared" si="2"/>
        <v>253749.82984753032</v>
      </c>
      <c r="AF17" s="23">
        <f t="shared" si="2"/>
        <v>253749.82984753032</v>
      </c>
      <c r="AG17" s="23">
        <f t="shared" si="2"/>
        <v>253749.82984753032</v>
      </c>
    </row>
    <row r="18" spans="1:33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33">
      <c r="A19" s="24"/>
      <c r="B19" s="17"/>
      <c r="C19" s="17"/>
      <c r="D19" s="17"/>
      <c r="E19" s="17"/>
      <c r="F19" s="17"/>
      <c r="G19" s="17"/>
      <c r="H19" s="17"/>
      <c r="I19" s="17"/>
      <c r="J19" s="17"/>
    </row>
    <row r="20" spans="1:33">
      <c r="A20" s="17"/>
      <c r="B20" s="17"/>
      <c r="C20" s="17"/>
      <c r="D20" s="17"/>
      <c r="E20" s="17"/>
      <c r="F20" s="24"/>
      <c r="G20" s="24"/>
      <c r="H20" s="24"/>
      <c r="I20" s="24"/>
      <c r="J20" s="17"/>
    </row>
    <row r="21" spans="1:33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33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33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33">
      <c r="F24" s="13"/>
      <c r="G24" s="13"/>
      <c r="H24" s="13"/>
      <c r="I24" s="13"/>
    </row>
    <row r="25" spans="1:33">
      <c r="F25" s="13"/>
      <c r="G25" s="13"/>
      <c r="H25" s="13"/>
      <c r="I25" s="13"/>
    </row>
    <row r="26" spans="1:33">
      <c r="F26" s="13"/>
      <c r="G26" s="13"/>
      <c r="H26" s="13"/>
      <c r="I26" s="13"/>
    </row>
    <row r="27" spans="1:33">
      <c r="F27" s="13"/>
      <c r="G27" s="13"/>
      <c r="H27" s="13"/>
      <c r="I27" s="13"/>
    </row>
    <row r="28" spans="1:33">
      <c r="F28" s="13"/>
      <c r="G28" s="13"/>
      <c r="H28" s="13"/>
      <c r="I28" s="13"/>
    </row>
    <row r="29" spans="1:33">
      <c r="F29" s="13"/>
      <c r="G29" s="13"/>
      <c r="H29" s="13"/>
      <c r="I29" s="13"/>
    </row>
    <row r="30" spans="1:33">
      <c r="F30" s="13"/>
      <c r="G30" s="13"/>
      <c r="H30" s="13"/>
      <c r="I30" s="13"/>
    </row>
    <row r="31" spans="1:33">
      <c r="F31" s="13"/>
      <c r="G31" s="13"/>
      <c r="H31" s="13"/>
      <c r="I31" s="13"/>
    </row>
    <row r="32" spans="1:33">
      <c r="F32" s="13"/>
      <c r="G32" s="13"/>
      <c r="H32" s="13"/>
      <c r="I32" s="13"/>
    </row>
    <row r="33" spans="6:9">
      <c r="F33" s="13"/>
      <c r="G33" s="13"/>
      <c r="H33" s="13"/>
      <c r="I33" s="13"/>
    </row>
    <row r="34" spans="6:9">
      <c r="F34" s="13"/>
      <c r="G34" s="13"/>
      <c r="H34" s="13"/>
      <c r="I34" s="13"/>
    </row>
    <row r="35" spans="6:9">
      <c r="F35" s="13"/>
      <c r="G35" s="13"/>
      <c r="H35" s="13"/>
      <c r="I35" s="13"/>
    </row>
    <row r="36" spans="6:9">
      <c r="F36" s="13"/>
      <c r="G36" s="13"/>
      <c r="H36" s="13"/>
      <c r="I36" s="13"/>
    </row>
    <row r="37" spans="6:9">
      <c r="F37" s="13"/>
      <c r="G37" s="13"/>
      <c r="H37" s="13"/>
      <c r="I37" s="13"/>
    </row>
  </sheetData>
  <phoneticPr fontId="3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23"/>
  <sheetViews>
    <sheetView workbookViewId="0">
      <selection activeCell="B14" sqref="B14:B17"/>
    </sheetView>
  </sheetViews>
  <sheetFormatPr defaultColWidth="9.140625" defaultRowHeight="15"/>
  <cols>
    <col min="1" max="1" width="38.42578125" style="13" customWidth="1"/>
    <col min="2" max="16384" width="9.140625" style="13"/>
  </cols>
  <sheetData>
    <row r="1" spans="1:33">
      <c r="A1" s="25" t="s">
        <v>53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13">
        <f>Calculation!B75</f>
        <v>56505.059750826338</v>
      </c>
      <c r="C2" s="23">
        <f>$B2</f>
        <v>56505.059750826338</v>
      </c>
      <c r="D2" s="23">
        <f t="shared" ref="D2:AG10" si="0">$B2</f>
        <v>56505.059750826338</v>
      </c>
      <c r="E2" s="23">
        <f t="shared" si="0"/>
        <v>56505.059750826338</v>
      </c>
      <c r="F2" s="23">
        <f t="shared" si="0"/>
        <v>56505.059750826338</v>
      </c>
      <c r="G2" s="23">
        <f t="shared" si="0"/>
        <v>56505.059750826338</v>
      </c>
      <c r="H2" s="23">
        <f t="shared" si="0"/>
        <v>56505.059750826338</v>
      </c>
      <c r="I2" s="23">
        <f t="shared" si="0"/>
        <v>56505.059750826338</v>
      </c>
      <c r="J2" s="23">
        <f t="shared" si="0"/>
        <v>56505.059750826338</v>
      </c>
      <c r="K2" s="23">
        <f t="shared" si="0"/>
        <v>56505.059750826338</v>
      </c>
      <c r="L2" s="23">
        <f t="shared" si="0"/>
        <v>56505.059750826338</v>
      </c>
      <c r="M2" s="23">
        <f t="shared" si="0"/>
        <v>56505.059750826338</v>
      </c>
      <c r="N2" s="23">
        <f t="shared" si="0"/>
        <v>56505.059750826338</v>
      </c>
      <c r="O2" s="23">
        <f t="shared" si="0"/>
        <v>56505.059750826338</v>
      </c>
      <c r="P2" s="23">
        <f t="shared" si="0"/>
        <v>56505.059750826338</v>
      </c>
      <c r="Q2" s="23">
        <f t="shared" si="0"/>
        <v>56505.059750826338</v>
      </c>
      <c r="R2" s="23">
        <f t="shared" si="0"/>
        <v>56505.059750826338</v>
      </c>
      <c r="S2" s="23">
        <f t="shared" si="0"/>
        <v>56505.059750826338</v>
      </c>
      <c r="T2" s="23">
        <f t="shared" si="0"/>
        <v>56505.059750826338</v>
      </c>
      <c r="U2" s="23">
        <f t="shared" si="0"/>
        <v>56505.059750826338</v>
      </c>
      <c r="V2" s="23">
        <f t="shared" si="0"/>
        <v>56505.059750826338</v>
      </c>
      <c r="W2" s="23">
        <f t="shared" si="0"/>
        <v>56505.059750826338</v>
      </c>
      <c r="X2" s="23">
        <f t="shared" si="0"/>
        <v>56505.059750826338</v>
      </c>
      <c r="Y2" s="23">
        <f t="shared" si="0"/>
        <v>56505.059750826338</v>
      </c>
      <c r="Z2" s="23">
        <f t="shared" si="0"/>
        <v>56505.059750826338</v>
      </c>
      <c r="AA2" s="23">
        <f t="shared" si="0"/>
        <v>56505.059750826338</v>
      </c>
      <c r="AB2" s="23">
        <f t="shared" si="0"/>
        <v>56505.059750826338</v>
      </c>
      <c r="AC2" s="23">
        <f t="shared" si="0"/>
        <v>56505.059750826338</v>
      </c>
      <c r="AD2" s="23">
        <f t="shared" si="0"/>
        <v>56505.059750826338</v>
      </c>
      <c r="AE2" s="23">
        <f t="shared" si="0"/>
        <v>56505.059750826338</v>
      </c>
      <c r="AF2" s="23">
        <f t="shared" si="0"/>
        <v>56505.059750826338</v>
      </c>
      <c r="AG2" s="23">
        <f t="shared" si="0"/>
        <v>56505.059750826338</v>
      </c>
    </row>
    <row r="3" spans="1:33">
      <c r="A3" s="17" t="s">
        <v>14</v>
      </c>
      <c r="B3" s="13">
        <f>Calculation!B76</f>
        <v>37151.995931858626</v>
      </c>
      <c r="C3" s="23">
        <f t="shared" ref="C3:R17" si="1">$B3</f>
        <v>37151.995931858626</v>
      </c>
      <c r="D3" s="23">
        <f t="shared" si="1"/>
        <v>37151.995931858626</v>
      </c>
      <c r="E3" s="23">
        <f t="shared" si="1"/>
        <v>37151.995931858626</v>
      </c>
      <c r="F3" s="23">
        <f t="shared" si="1"/>
        <v>37151.995931858626</v>
      </c>
      <c r="G3" s="23">
        <f t="shared" si="1"/>
        <v>37151.995931858626</v>
      </c>
      <c r="H3" s="23">
        <f t="shared" si="1"/>
        <v>37151.995931858626</v>
      </c>
      <c r="I3" s="23">
        <f t="shared" si="1"/>
        <v>37151.995931858626</v>
      </c>
      <c r="J3" s="23">
        <f t="shared" si="1"/>
        <v>37151.995931858626</v>
      </c>
      <c r="K3" s="23">
        <f t="shared" si="1"/>
        <v>37151.995931858626</v>
      </c>
      <c r="L3" s="23">
        <f t="shared" si="1"/>
        <v>37151.995931858626</v>
      </c>
      <c r="M3" s="23">
        <f t="shared" si="1"/>
        <v>37151.995931858626</v>
      </c>
      <c r="N3" s="23">
        <f t="shared" si="1"/>
        <v>37151.995931858626</v>
      </c>
      <c r="O3" s="23">
        <f t="shared" si="1"/>
        <v>37151.995931858626</v>
      </c>
      <c r="P3" s="23">
        <f t="shared" si="1"/>
        <v>37151.995931858626</v>
      </c>
      <c r="Q3" s="23">
        <f t="shared" si="1"/>
        <v>37151.995931858626</v>
      </c>
      <c r="R3" s="23">
        <f t="shared" si="1"/>
        <v>37151.995931858626</v>
      </c>
      <c r="S3" s="23">
        <f t="shared" si="0"/>
        <v>37151.995931858626</v>
      </c>
      <c r="T3" s="23">
        <f t="shared" si="0"/>
        <v>37151.995931858626</v>
      </c>
      <c r="U3" s="23">
        <f t="shared" si="0"/>
        <v>37151.995931858626</v>
      </c>
      <c r="V3" s="23">
        <f t="shared" si="0"/>
        <v>37151.995931858626</v>
      </c>
      <c r="W3" s="23">
        <f t="shared" si="0"/>
        <v>37151.995931858626</v>
      </c>
      <c r="X3" s="23">
        <f t="shared" si="0"/>
        <v>37151.995931858626</v>
      </c>
      <c r="Y3" s="23">
        <f t="shared" si="0"/>
        <v>37151.995931858626</v>
      </c>
      <c r="Z3" s="23">
        <f t="shared" si="0"/>
        <v>37151.995931858626</v>
      </c>
      <c r="AA3" s="23">
        <f t="shared" si="0"/>
        <v>37151.995931858626</v>
      </c>
      <c r="AB3" s="23">
        <f t="shared" si="0"/>
        <v>37151.995931858626</v>
      </c>
      <c r="AC3" s="23">
        <f t="shared" si="0"/>
        <v>37151.995931858626</v>
      </c>
      <c r="AD3" s="23">
        <f t="shared" si="0"/>
        <v>37151.995931858626</v>
      </c>
      <c r="AE3" s="23">
        <f t="shared" si="0"/>
        <v>37151.995931858626</v>
      </c>
      <c r="AF3" s="23">
        <f t="shared" si="0"/>
        <v>37151.995931858626</v>
      </c>
      <c r="AG3" s="23">
        <f t="shared" si="0"/>
        <v>37151.995931858626</v>
      </c>
    </row>
    <row r="4" spans="1:33">
      <c r="A4" s="17" t="s">
        <v>7</v>
      </c>
      <c r="B4" s="13">
        <f>Calculation!B77</f>
        <v>141484.66819221969</v>
      </c>
      <c r="C4" s="23">
        <f t="shared" si="1"/>
        <v>141484.66819221969</v>
      </c>
      <c r="D4" s="23">
        <f t="shared" si="0"/>
        <v>141484.66819221969</v>
      </c>
      <c r="E4" s="23">
        <f t="shared" si="0"/>
        <v>141484.66819221969</v>
      </c>
      <c r="F4" s="23">
        <f t="shared" si="0"/>
        <v>141484.66819221969</v>
      </c>
      <c r="G4" s="23">
        <f t="shared" si="0"/>
        <v>141484.66819221969</v>
      </c>
      <c r="H4" s="23">
        <f t="shared" si="0"/>
        <v>141484.66819221969</v>
      </c>
      <c r="I4" s="23">
        <f t="shared" si="0"/>
        <v>141484.66819221969</v>
      </c>
      <c r="J4" s="23">
        <f t="shared" si="0"/>
        <v>141484.66819221969</v>
      </c>
      <c r="K4" s="23">
        <f t="shared" si="0"/>
        <v>141484.66819221969</v>
      </c>
      <c r="L4" s="23">
        <f t="shared" si="0"/>
        <v>141484.66819221969</v>
      </c>
      <c r="M4" s="23">
        <f t="shared" si="0"/>
        <v>141484.66819221969</v>
      </c>
      <c r="N4" s="23">
        <f t="shared" si="0"/>
        <v>141484.66819221969</v>
      </c>
      <c r="O4" s="23">
        <f t="shared" si="0"/>
        <v>141484.66819221969</v>
      </c>
      <c r="P4" s="23">
        <f t="shared" si="0"/>
        <v>141484.66819221969</v>
      </c>
      <c r="Q4" s="23">
        <f t="shared" si="0"/>
        <v>141484.66819221969</v>
      </c>
      <c r="R4" s="23">
        <f t="shared" si="0"/>
        <v>141484.66819221969</v>
      </c>
      <c r="S4" s="23">
        <f t="shared" si="0"/>
        <v>141484.66819221969</v>
      </c>
      <c r="T4" s="23">
        <f t="shared" si="0"/>
        <v>141484.66819221969</v>
      </c>
      <c r="U4" s="23">
        <f t="shared" si="0"/>
        <v>141484.66819221969</v>
      </c>
      <c r="V4" s="23">
        <f t="shared" si="0"/>
        <v>141484.66819221969</v>
      </c>
      <c r="W4" s="23">
        <f t="shared" si="0"/>
        <v>141484.66819221969</v>
      </c>
      <c r="X4" s="23">
        <f t="shared" si="0"/>
        <v>141484.66819221969</v>
      </c>
      <c r="Y4" s="23">
        <f t="shared" si="0"/>
        <v>141484.66819221969</v>
      </c>
      <c r="Z4" s="23">
        <f t="shared" si="0"/>
        <v>141484.66819221969</v>
      </c>
      <c r="AA4" s="23">
        <f t="shared" si="0"/>
        <v>141484.66819221969</v>
      </c>
      <c r="AB4" s="23">
        <f t="shared" si="0"/>
        <v>141484.66819221969</v>
      </c>
      <c r="AC4" s="23">
        <f t="shared" si="0"/>
        <v>141484.66819221969</v>
      </c>
      <c r="AD4" s="23">
        <f t="shared" si="0"/>
        <v>141484.66819221969</v>
      </c>
      <c r="AE4" s="23">
        <f t="shared" si="0"/>
        <v>141484.66819221969</v>
      </c>
      <c r="AF4" s="23">
        <f t="shared" si="0"/>
        <v>141484.66819221969</v>
      </c>
      <c r="AG4" s="23">
        <f t="shared" si="0"/>
        <v>141484.66819221969</v>
      </c>
    </row>
    <row r="5" spans="1:33">
      <c r="A5" s="17" t="s">
        <v>8</v>
      </c>
      <c r="B5" s="4">
        <f>'CCaMC-AFOaMCpUC-pre-ret US'!C5</f>
        <v>15512.057536584392</v>
      </c>
      <c r="C5" s="23">
        <f t="shared" si="1"/>
        <v>15512.057536584392</v>
      </c>
      <c r="D5" s="23">
        <f t="shared" si="0"/>
        <v>15512.057536584392</v>
      </c>
      <c r="E5" s="23">
        <f t="shared" si="0"/>
        <v>15512.057536584392</v>
      </c>
      <c r="F5" s="23">
        <f t="shared" si="0"/>
        <v>15512.057536584392</v>
      </c>
      <c r="G5" s="23">
        <f t="shared" si="0"/>
        <v>15512.057536584392</v>
      </c>
      <c r="H5" s="23">
        <f t="shared" si="0"/>
        <v>15512.057536584392</v>
      </c>
      <c r="I5" s="23">
        <f t="shared" si="0"/>
        <v>15512.057536584392</v>
      </c>
      <c r="J5" s="23">
        <f t="shared" si="0"/>
        <v>15512.057536584392</v>
      </c>
      <c r="K5" s="23">
        <f t="shared" si="0"/>
        <v>15512.057536584392</v>
      </c>
      <c r="L5" s="23">
        <f t="shared" si="0"/>
        <v>15512.057536584392</v>
      </c>
      <c r="M5" s="23">
        <f t="shared" si="0"/>
        <v>15512.057536584392</v>
      </c>
      <c r="N5" s="23">
        <f t="shared" si="0"/>
        <v>15512.057536584392</v>
      </c>
      <c r="O5" s="23">
        <f t="shared" si="0"/>
        <v>15512.057536584392</v>
      </c>
      <c r="P5" s="23">
        <f t="shared" si="0"/>
        <v>15512.057536584392</v>
      </c>
      <c r="Q5" s="23">
        <f t="shared" si="0"/>
        <v>15512.057536584392</v>
      </c>
      <c r="R5" s="23">
        <f t="shared" si="0"/>
        <v>15512.057536584392</v>
      </c>
      <c r="S5" s="23">
        <f t="shared" si="0"/>
        <v>15512.057536584392</v>
      </c>
      <c r="T5" s="23">
        <f t="shared" si="0"/>
        <v>15512.057536584392</v>
      </c>
      <c r="U5" s="23">
        <f t="shared" si="0"/>
        <v>15512.057536584392</v>
      </c>
      <c r="V5" s="23">
        <f t="shared" si="0"/>
        <v>15512.057536584392</v>
      </c>
      <c r="W5" s="23">
        <f t="shared" si="0"/>
        <v>15512.057536584392</v>
      </c>
      <c r="X5" s="23">
        <f t="shared" si="0"/>
        <v>15512.057536584392</v>
      </c>
      <c r="Y5" s="23">
        <f t="shared" si="0"/>
        <v>15512.057536584392</v>
      </c>
      <c r="Z5" s="23">
        <f t="shared" si="0"/>
        <v>15512.057536584392</v>
      </c>
      <c r="AA5" s="23">
        <f t="shared" si="0"/>
        <v>15512.057536584392</v>
      </c>
      <c r="AB5" s="23">
        <f t="shared" si="0"/>
        <v>15512.057536584392</v>
      </c>
      <c r="AC5" s="23">
        <f t="shared" si="0"/>
        <v>15512.057536584392</v>
      </c>
      <c r="AD5" s="23">
        <f t="shared" si="0"/>
        <v>15512.057536584392</v>
      </c>
      <c r="AE5" s="23">
        <f t="shared" si="0"/>
        <v>15512.057536584392</v>
      </c>
      <c r="AF5" s="23">
        <f t="shared" si="0"/>
        <v>15512.057536584392</v>
      </c>
      <c r="AG5" s="23">
        <f t="shared" si="0"/>
        <v>15512.057536584392</v>
      </c>
    </row>
    <row r="6" spans="1:33">
      <c r="A6" s="17" t="s">
        <v>21</v>
      </c>
      <c r="B6" s="13">
        <f>Calculation!B79</f>
        <v>53445.207220950928</v>
      </c>
      <c r="C6" s="23">
        <f t="shared" si="1"/>
        <v>53445.207220950928</v>
      </c>
      <c r="D6" s="23">
        <f t="shared" si="0"/>
        <v>53445.207220950928</v>
      </c>
      <c r="E6" s="23">
        <f t="shared" si="0"/>
        <v>53445.207220950928</v>
      </c>
      <c r="F6" s="23">
        <f t="shared" si="0"/>
        <v>53445.207220950928</v>
      </c>
      <c r="G6" s="23">
        <f t="shared" si="0"/>
        <v>53445.207220950928</v>
      </c>
      <c r="H6" s="23">
        <f t="shared" si="0"/>
        <v>53445.207220950928</v>
      </c>
      <c r="I6" s="23">
        <f t="shared" si="0"/>
        <v>53445.207220950928</v>
      </c>
      <c r="J6" s="23">
        <f t="shared" si="0"/>
        <v>53445.207220950928</v>
      </c>
      <c r="K6" s="23">
        <f t="shared" si="0"/>
        <v>53445.207220950928</v>
      </c>
      <c r="L6" s="23">
        <f t="shared" si="0"/>
        <v>53445.207220950928</v>
      </c>
      <c r="M6" s="23">
        <f t="shared" si="0"/>
        <v>53445.207220950928</v>
      </c>
      <c r="N6" s="23">
        <f t="shared" si="0"/>
        <v>53445.207220950928</v>
      </c>
      <c r="O6" s="23">
        <f t="shared" si="0"/>
        <v>53445.207220950928</v>
      </c>
      <c r="P6" s="23">
        <f t="shared" si="0"/>
        <v>53445.207220950928</v>
      </c>
      <c r="Q6" s="23">
        <f t="shared" si="0"/>
        <v>53445.207220950928</v>
      </c>
      <c r="R6" s="23">
        <f t="shared" si="0"/>
        <v>53445.207220950928</v>
      </c>
      <c r="S6" s="23">
        <f t="shared" si="0"/>
        <v>53445.207220950928</v>
      </c>
      <c r="T6" s="23">
        <f t="shared" si="0"/>
        <v>53445.207220950928</v>
      </c>
      <c r="U6" s="23">
        <f t="shared" si="0"/>
        <v>53445.207220950928</v>
      </c>
      <c r="V6" s="23">
        <f t="shared" si="0"/>
        <v>53445.207220950928</v>
      </c>
      <c r="W6" s="23">
        <f t="shared" si="0"/>
        <v>53445.207220950928</v>
      </c>
      <c r="X6" s="23">
        <f t="shared" si="0"/>
        <v>53445.207220950928</v>
      </c>
      <c r="Y6" s="23">
        <f t="shared" si="0"/>
        <v>53445.207220950928</v>
      </c>
      <c r="Z6" s="23">
        <f t="shared" si="0"/>
        <v>53445.207220950928</v>
      </c>
      <c r="AA6" s="23">
        <f t="shared" si="0"/>
        <v>53445.207220950928</v>
      </c>
      <c r="AB6" s="23">
        <f t="shared" si="0"/>
        <v>53445.207220950928</v>
      </c>
      <c r="AC6" s="23">
        <f t="shared" si="0"/>
        <v>53445.207220950928</v>
      </c>
      <c r="AD6" s="23">
        <f t="shared" si="0"/>
        <v>53445.207220950928</v>
      </c>
      <c r="AE6" s="23">
        <f t="shared" si="0"/>
        <v>53445.207220950928</v>
      </c>
      <c r="AF6" s="23">
        <f t="shared" si="0"/>
        <v>53445.207220950928</v>
      </c>
      <c r="AG6" s="23">
        <f t="shared" si="0"/>
        <v>53445.207220950928</v>
      </c>
    </row>
    <row r="7" spans="1:33">
      <c r="A7" s="17" t="s">
        <v>9</v>
      </c>
      <c r="B7" s="13">
        <f>Calculation!B80</f>
        <v>49105.008899059234</v>
      </c>
      <c r="C7" s="23">
        <f t="shared" si="1"/>
        <v>49105.008899059234</v>
      </c>
      <c r="D7" s="23">
        <f t="shared" si="0"/>
        <v>49105.008899059234</v>
      </c>
      <c r="E7" s="23">
        <f t="shared" si="0"/>
        <v>49105.008899059234</v>
      </c>
      <c r="F7" s="23">
        <f t="shared" si="0"/>
        <v>49105.008899059234</v>
      </c>
      <c r="G7" s="23">
        <f t="shared" si="0"/>
        <v>49105.008899059234</v>
      </c>
      <c r="H7" s="23">
        <f t="shared" si="0"/>
        <v>49105.008899059234</v>
      </c>
      <c r="I7" s="23">
        <f t="shared" si="0"/>
        <v>49105.008899059234</v>
      </c>
      <c r="J7" s="23">
        <f t="shared" si="0"/>
        <v>49105.008899059234</v>
      </c>
      <c r="K7" s="23">
        <f t="shared" si="0"/>
        <v>49105.008899059234</v>
      </c>
      <c r="L7" s="23">
        <f t="shared" si="0"/>
        <v>49105.008899059234</v>
      </c>
      <c r="M7" s="23">
        <f t="shared" si="0"/>
        <v>49105.008899059234</v>
      </c>
      <c r="N7" s="23">
        <f t="shared" si="0"/>
        <v>49105.008899059234</v>
      </c>
      <c r="O7" s="23">
        <f t="shared" si="0"/>
        <v>49105.008899059234</v>
      </c>
      <c r="P7" s="23">
        <f t="shared" si="0"/>
        <v>49105.008899059234</v>
      </c>
      <c r="Q7" s="23">
        <f t="shared" si="0"/>
        <v>49105.008899059234</v>
      </c>
      <c r="R7" s="23">
        <f t="shared" si="0"/>
        <v>49105.008899059234</v>
      </c>
      <c r="S7" s="23">
        <f t="shared" si="0"/>
        <v>49105.008899059234</v>
      </c>
      <c r="T7" s="23">
        <f t="shared" si="0"/>
        <v>49105.008899059234</v>
      </c>
      <c r="U7" s="23">
        <f t="shared" si="0"/>
        <v>49105.008899059234</v>
      </c>
      <c r="V7" s="23">
        <f t="shared" si="0"/>
        <v>49105.008899059234</v>
      </c>
      <c r="W7" s="23">
        <f t="shared" si="0"/>
        <v>49105.008899059234</v>
      </c>
      <c r="X7" s="23">
        <f t="shared" si="0"/>
        <v>49105.008899059234</v>
      </c>
      <c r="Y7" s="23">
        <f t="shared" si="0"/>
        <v>49105.008899059234</v>
      </c>
      <c r="Z7" s="23">
        <f t="shared" si="0"/>
        <v>49105.008899059234</v>
      </c>
      <c r="AA7" s="23">
        <f t="shared" si="0"/>
        <v>49105.008899059234</v>
      </c>
      <c r="AB7" s="23">
        <f t="shared" si="0"/>
        <v>49105.008899059234</v>
      </c>
      <c r="AC7" s="23">
        <f t="shared" si="0"/>
        <v>49105.008899059234</v>
      </c>
      <c r="AD7" s="23">
        <f t="shared" si="0"/>
        <v>49105.008899059234</v>
      </c>
      <c r="AE7" s="23">
        <f t="shared" si="0"/>
        <v>49105.008899059234</v>
      </c>
      <c r="AF7" s="23">
        <f t="shared" si="0"/>
        <v>49105.008899059234</v>
      </c>
      <c r="AG7" s="23">
        <f t="shared" si="0"/>
        <v>49105.008899059234</v>
      </c>
    </row>
    <row r="8" spans="1:33">
      <c r="A8" s="17" t="s">
        <v>10</v>
      </c>
      <c r="B8" s="4">
        <f>'CCaMC-AFOaMCpUC-pre-ret US'!B8</f>
        <v>77011.173441128762</v>
      </c>
      <c r="C8" s="23">
        <f t="shared" si="1"/>
        <v>77011.173441128762</v>
      </c>
      <c r="D8" s="23">
        <f t="shared" si="0"/>
        <v>77011.173441128762</v>
      </c>
      <c r="E8" s="23">
        <f t="shared" si="0"/>
        <v>77011.173441128762</v>
      </c>
      <c r="F8" s="23">
        <f t="shared" si="0"/>
        <v>77011.173441128762</v>
      </c>
      <c r="G8" s="23">
        <f t="shared" si="0"/>
        <v>77011.173441128762</v>
      </c>
      <c r="H8" s="23">
        <f t="shared" si="0"/>
        <v>77011.173441128762</v>
      </c>
      <c r="I8" s="23">
        <f t="shared" si="0"/>
        <v>77011.173441128762</v>
      </c>
      <c r="J8" s="23">
        <f t="shared" si="0"/>
        <v>77011.173441128762</v>
      </c>
      <c r="K8" s="23">
        <f t="shared" si="0"/>
        <v>77011.173441128762</v>
      </c>
      <c r="L8" s="23">
        <f t="shared" si="0"/>
        <v>77011.173441128762</v>
      </c>
      <c r="M8" s="23">
        <f t="shared" si="0"/>
        <v>77011.173441128762</v>
      </c>
      <c r="N8" s="23">
        <f t="shared" si="0"/>
        <v>77011.173441128762</v>
      </c>
      <c r="O8" s="23">
        <f t="shared" si="0"/>
        <v>77011.173441128762</v>
      </c>
      <c r="P8" s="23">
        <f t="shared" si="0"/>
        <v>77011.173441128762</v>
      </c>
      <c r="Q8" s="23">
        <f t="shared" si="0"/>
        <v>77011.173441128762</v>
      </c>
      <c r="R8" s="23">
        <f t="shared" si="0"/>
        <v>77011.173441128762</v>
      </c>
      <c r="S8" s="23">
        <f t="shared" si="0"/>
        <v>77011.173441128762</v>
      </c>
      <c r="T8" s="23">
        <f t="shared" si="0"/>
        <v>77011.173441128762</v>
      </c>
      <c r="U8" s="23">
        <f t="shared" si="0"/>
        <v>77011.173441128762</v>
      </c>
      <c r="V8" s="23">
        <f t="shared" si="0"/>
        <v>77011.173441128762</v>
      </c>
      <c r="W8" s="23">
        <f t="shared" si="0"/>
        <v>77011.173441128762</v>
      </c>
      <c r="X8" s="23">
        <f t="shared" si="0"/>
        <v>77011.173441128762</v>
      </c>
      <c r="Y8" s="23">
        <f t="shared" si="0"/>
        <v>77011.173441128762</v>
      </c>
      <c r="Z8" s="23">
        <f t="shared" si="0"/>
        <v>77011.173441128762</v>
      </c>
      <c r="AA8" s="23">
        <f t="shared" si="0"/>
        <v>77011.173441128762</v>
      </c>
      <c r="AB8" s="23">
        <f t="shared" si="0"/>
        <v>77011.173441128762</v>
      </c>
      <c r="AC8" s="23">
        <f t="shared" si="0"/>
        <v>77011.173441128762</v>
      </c>
      <c r="AD8" s="23">
        <f t="shared" si="0"/>
        <v>77011.173441128762</v>
      </c>
      <c r="AE8" s="23">
        <f t="shared" si="0"/>
        <v>77011.173441128762</v>
      </c>
      <c r="AF8" s="23">
        <f t="shared" si="0"/>
        <v>77011.173441128762</v>
      </c>
      <c r="AG8" s="23">
        <f t="shared" si="0"/>
        <v>77011.173441128762</v>
      </c>
    </row>
    <row r="9" spans="1:33">
      <c r="A9" s="17" t="s">
        <v>11</v>
      </c>
      <c r="B9" s="4">
        <f>'CCaMC-AFOaMCpUC-pre-ret US'!B9</f>
        <v>138104.26506853424</v>
      </c>
      <c r="C9" s="23">
        <f t="shared" si="1"/>
        <v>138104.26506853424</v>
      </c>
      <c r="D9" s="23">
        <f t="shared" si="0"/>
        <v>138104.26506853424</v>
      </c>
      <c r="E9" s="23">
        <f t="shared" si="0"/>
        <v>138104.26506853424</v>
      </c>
      <c r="F9" s="23">
        <f t="shared" si="0"/>
        <v>138104.26506853424</v>
      </c>
      <c r="G9" s="23">
        <f t="shared" si="0"/>
        <v>138104.26506853424</v>
      </c>
      <c r="H9" s="23">
        <f t="shared" si="0"/>
        <v>138104.26506853424</v>
      </c>
      <c r="I9" s="23">
        <f t="shared" si="0"/>
        <v>138104.26506853424</v>
      </c>
      <c r="J9" s="23">
        <f t="shared" si="0"/>
        <v>138104.26506853424</v>
      </c>
      <c r="K9" s="23">
        <f t="shared" si="0"/>
        <v>138104.26506853424</v>
      </c>
      <c r="L9" s="23">
        <f t="shared" si="0"/>
        <v>138104.26506853424</v>
      </c>
      <c r="M9" s="23">
        <f t="shared" si="0"/>
        <v>138104.26506853424</v>
      </c>
      <c r="N9" s="23">
        <f t="shared" si="0"/>
        <v>138104.26506853424</v>
      </c>
      <c r="O9" s="23">
        <f t="shared" si="0"/>
        <v>138104.26506853424</v>
      </c>
      <c r="P9" s="23">
        <f t="shared" si="0"/>
        <v>138104.26506853424</v>
      </c>
      <c r="Q9" s="23">
        <f t="shared" si="0"/>
        <v>138104.26506853424</v>
      </c>
      <c r="R9" s="23">
        <f t="shared" si="0"/>
        <v>138104.26506853424</v>
      </c>
      <c r="S9" s="23">
        <f t="shared" si="0"/>
        <v>138104.26506853424</v>
      </c>
      <c r="T9" s="23">
        <f t="shared" si="0"/>
        <v>138104.26506853424</v>
      </c>
      <c r="U9" s="23">
        <f t="shared" si="0"/>
        <v>138104.26506853424</v>
      </c>
      <c r="V9" s="23">
        <f t="shared" si="0"/>
        <v>138104.26506853424</v>
      </c>
      <c r="W9" s="23">
        <f t="shared" si="0"/>
        <v>138104.26506853424</v>
      </c>
      <c r="X9" s="23">
        <f t="shared" si="0"/>
        <v>138104.26506853424</v>
      </c>
      <c r="Y9" s="23">
        <f t="shared" si="0"/>
        <v>138104.26506853424</v>
      </c>
      <c r="Z9" s="23">
        <f t="shared" si="0"/>
        <v>138104.26506853424</v>
      </c>
      <c r="AA9" s="23">
        <f t="shared" si="0"/>
        <v>138104.26506853424</v>
      </c>
      <c r="AB9" s="23">
        <f t="shared" si="0"/>
        <v>138104.26506853424</v>
      </c>
      <c r="AC9" s="23">
        <f t="shared" si="0"/>
        <v>138104.26506853424</v>
      </c>
      <c r="AD9" s="23">
        <f t="shared" si="0"/>
        <v>138104.26506853424</v>
      </c>
      <c r="AE9" s="23">
        <f t="shared" si="0"/>
        <v>138104.26506853424</v>
      </c>
      <c r="AF9" s="23">
        <f t="shared" si="0"/>
        <v>138104.26506853424</v>
      </c>
      <c r="AG9" s="23">
        <f t="shared" si="0"/>
        <v>138104.26506853424</v>
      </c>
    </row>
    <row r="10" spans="1:33">
      <c r="A10" s="17" t="s">
        <v>15</v>
      </c>
      <c r="B10" s="4">
        <f>'CCaMC-AFOaMCpUC-pre-ret US'!B10</f>
        <v>110371.54672129119</v>
      </c>
      <c r="C10" s="23">
        <f t="shared" si="1"/>
        <v>110371.54672129119</v>
      </c>
      <c r="D10" s="23">
        <f t="shared" si="0"/>
        <v>110371.54672129119</v>
      </c>
      <c r="E10" s="23">
        <f t="shared" si="0"/>
        <v>110371.54672129119</v>
      </c>
      <c r="F10" s="23">
        <f t="shared" si="0"/>
        <v>110371.54672129119</v>
      </c>
      <c r="G10" s="23">
        <f t="shared" si="0"/>
        <v>110371.54672129119</v>
      </c>
      <c r="H10" s="23">
        <f t="shared" si="0"/>
        <v>110371.54672129119</v>
      </c>
      <c r="I10" s="23">
        <f t="shared" si="0"/>
        <v>110371.54672129119</v>
      </c>
      <c r="J10" s="23">
        <f t="shared" si="0"/>
        <v>110371.54672129119</v>
      </c>
      <c r="K10" s="23">
        <f t="shared" si="0"/>
        <v>110371.54672129119</v>
      </c>
      <c r="L10" s="23">
        <f t="shared" si="0"/>
        <v>110371.54672129119</v>
      </c>
      <c r="M10" s="23">
        <f t="shared" si="0"/>
        <v>110371.54672129119</v>
      </c>
      <c r="N10" s="23">
        <f t="shared" si="0"/>
        <v>110371.54672129119</v>
      </c>
      <c r="O10" s="23">
        <f t="shared" si="0"/>
        <v>110371.54672129119</v>
      </c>
      <c r="P10" s="23">
        <f t="shared" si="0"/>
        <v>110371.54672129119</v>
      </c>
      <c r="Q10" s="23">
        <f t="shared" si="0"/>
        <v>110371.54672129119</v>
      </c>
      <c r="R10" s="23">
        <f t="shared" si="0"/>
        <v>110371.54672129119</v>
      </c>
      <c r="S10" s="23">
        <f t="shared" si="0"/>
        <v>110371.54672129119</v>
      </c>
      <c r="T10" s="23">
        <f t="shared" si="0"/>
        <v>110371.54672129119</v>
      </c>
      <c r="U10" s="23">
        <f t="shared" si="0"/>
        <v>110371.54672129119</v>
      </c>
      <c r="V10" s="23">
        <f t="shared" si="0"/>
        <v>110371.54672129119</v>
      </c>
      <c r="W10" s="23">
        <f t="shared" si="0"/>
        <v>110371.54672129119</v>
      </c>
      <c r="X10" s="23">
        <f t="shared" si="0"/>
        <v>110371.54672129119</v>
      </c>
      <c r="Y10" s="23">
        <f t="shared" si="0"/>
        <v>110371.54672129119</v>
      </c>
      <c r="Z10" s="23">
        <f t="shared" si="0"/>
        <v>110371.54672129119</v>
      </c>
      <c r="AA10" s="23">
        <f t="shared" si="0"/>
        <v>110371.54672129119</v>
      </c>
      <c r="AB10" s="23">
        <f t="shared" si="0"/>
        <v>110371.54672129119</v>
      </c>
      <c r="AC10" s="23">
        <f t="shared" si="0"/>
        <v>110371.54672129119</v>
      </c>
      <c r="AD10" s="23">
        <f t="shared" si="0"/>
        <v>110371.54672129119</v>
      </c>
      <c r="AE10" s="23">
        <f t="shared" si="0"/>
        <v>110371.54672129119</v>
      </c>
      <c r="AF10" s="23">
        <f t="shared" si="0"/>
        <v>110371.54672129119</v>
      </c>
      <c r="AG10" s="23">
        <f t="shared" si="0"/>
        <v>110371.54672129119</v>
      </c>
    </row>
    <row r="11" spans="1:33">
      <c r="A11" s="17" t="s">
        <v>16</v>
      </c>
      <c r="B11" s="4">
        <f>'CCaMC-AFOaMCpUC-pre-ret US'!B11</f>
        <v>14089.503590454193</v>
      </c>
      <c r="C11" s="23">
        <f t="shared" si="1"/>
        <v>14089.503590454193</v>
      </c>
      <c r="D11" s="23">
        <f t="shared" si="1"/>
        <v>14089.503590454193</v>
      </c>
      <c r="E11" s="23">
        <f t="shared" si="1"/>
        <v>14089.503590454193</v>
      </c>
      <c r="F11" s="23">
        <f t="shared" si="1"/>
        <v>14089.503590454193</v>
      </c>
      <c r="G11" s="23">
        <f t="shared" si="1"/>
        <v>14089.503590454193</v>
      </c>
      <c r="H11" s="23">
        <f t="shared" si="1"/>
        <v>14089.503590454193</v>
      </c>
      <c r="I11" s="23">
        <f t="shared" si="1"/>
        <v>14089.503590454193</v>
      </c>
      <c r="J11" s="23">
        <f t="shared" si="1"/>
        <v>14089.503590454193</v>
      </c>
      <c r="K11" s="23">
        <f t="shared" si="1"/>
        <v>14089.503590454193</v>
      </c>
      <c r="L11" s="23">
        <f t="shared" si="1"/>
        <v>14089.503590454193</v>
      </c>
      <c r="M11" s="23">
        <f t="shared" si="1"/>
        <v>14089.503590454193</v>
      </c>
      <c r="N11" s="23">
        <f t="shared" si="1"/>
        <v>14089.503590454193</v>
      </c>
      <c r="O11" s="23">
        <f t="shared" si="1"/>
        <v>14089.503590454193</v>
      </c>
      <c r="P11" s="23">
        <f t="shared" si="1"/>
        <v>14089.503590454193</v>
      </c>
      <c r="Q11" s="23">
        <f t="shared" si="1"/>
        <v>14089.503590454193</v>
      </c>
      <c r="R11" s="23">
        <f t="shared" si="1"/>
        <v>14089.503590454193</v>
      </c>
      <c r="S11" s="23">
        <f t="shared" ref="S11:AG17" si="2">$B11</f>
        <v>14089.503590454193</v>
      </c>
      <c r="T11" s="23">
        <f t="shared" si="2"/>
        <v>14089.503590454193</v>
      </c>
      <c r="U11" s="23">
        <f t="shared" si="2"/>
        <v>14089.503590454193</v>
      </c>
      <c r="V11" s="23">
        <f t="shared" si="2"/>
        <v>14089.503590454193</v>
      </c>
      <c r="W11" s="23">
        <f t="shared" si="2"/>
        <v>14089.503590454193</v>
      </c>
      <c r="X11" s="23">
        <f t="shared" si="2"/>
        <v>14089.503590454193</v>
      </c>
      <c r="Y11" s="23">
        <f t="shared" si="2"/>
        <v>14089.503590454193</v>
      </c>
      <c r="Z11" s="23">
        <f t="shared" si="2"/>
        <v>14089.503590454193</v>
      </c>
      <c r="AA11" s="23">
        <f t="shared" si="2"/>
        <v>14089.503590454193</v>
      </c>
      <c r="AB11" s="23">
        <f t="shared" si="2"/>
        <v>14089.503590454193</v>
      </c>
      <c r="AC11" s="23">
        <f t="shared" si="2"/>
        <v>14089.503590454193</v>
      </c>
      <c r="AD11" s="23">
        <f t="shared" si="2"/>
        <v>14089.503590454193</v>
      </c>
      <c r="AE11" s="23">
        <f t="shared" si="2"/>
        <v>14089.503590454193</v>
      </c>
      <c r="AF11" s="23">
        <f t="shared" si="2"/>
        <v>14089.503590454193</v>
      </c>
      <c r="AG11" s="23">
        <f t="shared" si="2"/>
        <v>14089.503590454193</v>
      </c>
    </row>
    <row r="12" spans="1:33">
      <c r="A12" s="17" t="s">
        <v>17</v>
      </c>
      <c r="B12" s="4">
        <f>'CCaMC-AFOaMCpUC-pre-ret US'!B12</f>
        <v>5074.8382270430357</v>
      </c>
      <c r="C12" s="23">
        <f t="shared" si="1"/>
        <v>5074.8382270430357</v>
      </c>
      <c r="D12" s="23">
        <f t="shared" si="1"/>
        <v>5074.8382270430357</v>
      </c>
      <c r="E12" s="23">
        <f t="shared" si="1"/>
        <v>5074.8382270430357</v>
      </c>
      <c r="F12" s="23">
        <f t="shared" si="1"/>
        <v>5074.8382270430357</v>
      </c>
      <c r="G12" s="23">
        <f t="shared" si="1"/>
        <v>5074.8382270430357</v>
      </c>
      <c r="H12" s="23">
        <f t="shared" si="1"/>
        <v>5074.8382270430357</v>
      </c>
      <c r="I12" s="23">
        <f t="shared" si="1"/>
        <v>5074.8382270430357</v>
      </c>
      <c r="J12" s="23">
        <f t="shared" si="1"/>
        <v>5074.8382270430357</v>
      </c>
      <c r="K12" s="23">
        <f t="shared" si="1"/>
        <v>5074.8382270430357</v>
      </c>
      <c r="L12" s="23">
        <f t="shared" si="1"/>
        <v>5074.8382270430357</v>
      </c>
      <c r="M12" s="23">
        <f t="shared" si="1"/>
        <v>5074.8382270430357</v>
      </c>
      <c r="N12" s="23">
        <f t="shared" si="1"/>
        <v>5074.8382270430357</v>
      </c>
      <c r="O12" s="23">
        <f t="shared" si="1"/>
        <v>5074.8382270430357</v>
      </c>
      <c r="P12" s="23">
        <f t="shared" si="1"/>
        <v>5074.8382270430357</v>
      </c>
      <c r="Q12" s="23">
        <f t="shared" si="1"/>
        <v>5074.8382270430357</v>
      </c>
      <c r="R12" s="23">
        <f t="shared" si="1"/>
        <v>5074.8382270430357</v>
      </c>
      <c r="S12" s="23">
        <f t="shared" si="2"/>
        <v>5074.8382270430357</v>
      </c>
      <c r="T12" s="23">
        <f t="shared" si="2"/>
        <v>5074.8382270430357</v>
      </c>
      <c r="U12" s="23">
        <f t="shared" si="2"/>
        <v>5074.8382270430357</v>
      </c>
      <c r="V12" s="23">
        <f t="shared" si="2"/>
        <v>5074.8382270430357</v>
      </c>
      <c r="W12" s="23">
        <f t="shared" si="2"/>
        <v>5074.8382270430357</v>
      </c>
      <c r="X12" s="23">
        <f t="shared" si="2"/>
        <v>5074.8382270430357</v>
      </c>
      <c r="Y12" s="23">
        <f t="shared" si="2"/>
        <v>5074.8382270430357</v>
      </c>
      <c r="Z12" s="23">
        <f t="shared" si="2"/>
        <v>5074.8382270430357</v>
      </c>
      <c r="AA12" s="23">
        <f t="shared" si="2"/>
        <v>5074.8382270430357</v>
      </c>
      <c r="AB12" s="23">
        <f t="shared" si="2"/>
        <v>5074.8382270430357</v>
      </c>
      <c r="AC12" s="23">
        <f t="shared" si="2"/>
        <v>5074.8382270430357</v>
      </c>
      <c r="AD12" s="23">
        <f t="shared" si="2"/>
        <v>5074.8382270430357</v>
      </c>
      <c r="AE12" s="23">
        <f t="shared" si="2"/>
        <v>5074.8382270430357</v>
      </c>
      <c r="AF12" s="23">
        <f t="shared" si="2"/>
        <v>5074.8382270430357</v>
      </c>
      <c r="AG12" s="23">
        <f t="shared" si="2"/>
        <v>5074.8382270430357</v>
      </c>
    </row>
    <row r="13" spans="1:33">
      <c r="A13" s="17" t="s">
        <v>22</v>
      </c>
      <c r="B13" s="13">
        <f>Calculation!B86</f>
        <v>56505.059750826338</v>
      </c>
      <c r="C13" s="23">
        <f t="shared" si="1"/>
        <v>56505.059750826338</v>
      </c>
      <c r="D13" s="23">
        <f t="shared" si="1"/>
        <v>56505.059750826338</v>
      </c>
      <c r="E13" s="23">
        <f t="shared" si="1"/>
        <v>56505.059750826338</v>
      </c>
      <c r="F13" s="23">
        <f t="shared" si="1"/>
        <v>56505.059750826338</v>
      </c>
      <c r="G13" s="23">
        <f t="shared" si="1"/>
        <v>56505.059750826338</v>
      </c>
      <c r="H13" s="23">
        <f t="shared" si="1"/>
        <v>56505.059750826338</v>
      </c>
      <c r="I13" s="23">
        <f t="shared" si="1"/>
        <v>56505.059750826338</v>
      </c>
      <c r="J13" s="23">
        <f t="shared" si="1"/>
        <v>56505.059750826338</v>
      </c>
      <c r="K13" s="23">
        <f t="shared" si="1"/>
        <v>56505.059750826338</v>
      </c>
      <c r="L13" s="23">
        <f t="shared" si="1"/>
        <v>56505.059750826338</v>
      </c>
      <c r="M13" s="23">
        <f t="shared" si="1"/>
        <v>56505.059750826338</v>
      </c>
      <c r="N13" s="23">
        <f t="shared" si="1"/>
        <v>56505.059750826338</v>
      </c>
      <c r="O13" s="23">
        <f t="shared" si="1"/>
        <v>56505.059750826338</v>
      </c>
      <c r="P13" s="23">
        <f t="shared" si="1"/>
        <v>56505.059750826338</v>
      </c>
      <c r="Q13" s="23">
        <f t="shared" si="1"/>
        <v>56505.059750826338</v>
      </c>
      <c r="R13" s="23">
        <f t="shared" si="1"/>
        <v>56505.059750826338</v>
      </c>
      <c r="S13" s="23">
        <f t="shared" si="2"/>
        <v>56505.059750826338</v>
      </c>
      <c r="T13" s="23">
        <f t="shared" si="2"/>
        <v>56505.059750826338</v>
      </c>
      <c r="U13" s="23">
        <f t="shared" si="2"/>
        <v>56505.059750826338</v>
      </c>
      <c r="V13" s="23">
        <f t="shared" si="2"/>
        <v>56505.059750826338</v>
      </c>
      <c r="W13" s="23">
        <f t="shared" si="2"/>
        <v>56505.059750826338</v>
      </c>
      <c r="X13" s="23">
        <f t="shared" si="2"/>
        <v>56505.059750826338</v>
      </c>
      <c r="Y13" s="23">
        <f t="shared" si="2"/>
        <v>56505.059750826338</v>
      </c>
      <c r="Z13" s="23">
        <f t="shared" si="2"/>
        <v>56505.059750826338</v>
      </c>
      <c r="AA13" s="23">
        <f t="shared" si="2"/>
        <v>56505.059750826338</v>
      </c>
      <c r="AB13" s="23">
        <f t="shared" si="2"/>
        <v>56505.059750826338</v>
      </c>
      <c r="AC13" s="23">
        <f t="shared" si="2"/>
        <v>56505.059750826338</v>
      </c>
      <c r="AD13" s="23">
        <f t="shared" si="2"/>
        <v>56505.059750826338</v>
      </c>
      <c r="AE13" s="23">
        <f t="shared" si="2"/>
        <v>56505.059750826338</v>
      </c>
      <c r="AF13" s="23">
        <f t="shared" si="2"/>
        <v>56505.059750826338</v>
      </c>
      <c r="AG13" s="23">
        <f t="shared" si="2"/>
        <v>56505.059750826338</v>
      </c>
    </row>
    <row r="14" spans="1:33">
      <c r="A14" s="17" t="s">
        <v>20</v>
      </c>
      <c r="B14" s="4">
        <f>'CCaMC-AFOaMCpUC-pre-ret US'!B14</f>
        <v>85436.858820422553</v>
      </c>
      <c r="C14" s="23">
        <f t="shared" si="1"/>
        <v>85436.858820422553</v>
      </c>
      <c r="D14" s="23">
        <f t="shared" si="1"/>
        <v>85436.858820422553</v>
      </c>
      <c r="E14" s="23">
        <f t="shared" si="1"/>
        <v>85436.858820422553</v>
      </c>
      <c r="F14" s="23">
        <f t="shared" si="1"/>
        <v>85436.858820422553</v>
      </c>
      <c r="G14" s="23">
        <f t="shared" si="1"/>
        <v>85436.858820422553</v>
      </c>
      <c r="H14" s="23">
        <f t="shared" si="1"/>
        <v>85436.858820422553</v>
      </c>
      <c r="I14" s="23">
        <f t="shared" si="1"/>
        <v>85436.858820422553</v>
      </c>
      <c r="J14" s="23">
        <f t="shared" si="1"/>
        <v>85436.858820422553</v>
      </c>
      <c r="K14" s="23">
        <f t="shared" si="1"/>
        <v>85436.858820422553</v>
      </c>
      <c r="L14" s="23">
        <f t="shared" si="1"/>
        <v>85436.858820422553</v>
      </c>
      <c r="M14" s="23">
        <f t="shared" si="1"/>
        <v>85436.858820422553</v>
      </c>
      <c r="N14" s="23">
        <f t="shared" si="1"/>
        <v>85436.858820422553</v>
      </c>
      <c r="O14" s="23">
        <f t="shared" si="1"/>
        <v>85436.858820422553</v>
      </c>
      <c r="P14" s="23">
        <f t="shared" si="1"/>
        <v>85436.858820422553</v>
      </c>
      <c r="Q14" s="23">
        <f t="shared" si="1"/>
        <v>85436.858820422553</v>
      </c>
      <c r="R14" s="23">
        <f t="shared" si="1"/>
        <v>85436.858820422553</v>
      </c>
      <c r="S14" s="23">
        <f t="shared" si="2"/>
        <v>85436.858820422553</v>
      </c>
      <c r="T14" s="23">
        <f t="shared" si="2"/>
        <v>85436.858820422553</v>
      </c>
      <c r="U14" s="23">
        <f t="shared" si="2"/>
        <v>85436.858820422553</v>
      </c>
      <c r="V14" s="23">
        <f t="shared" si="2"/>
        <v>85436.858820422553</v>
      </c>
      <c r="W14" s="23">
        <f t="shared" si="2"/>
        <v>85436.858820422553</v>
      </c>
      <c r="X14" s="23">
        <f t="shared" si="2"/>
        <v>85436.858820422553</v>
      </c>
      <c r="Y14" s="23">
        <f t="shared" si="2"/>
        <v>85436.858820422553</v>
      </c>
      <c r="Z14" s="23">
        <f t="shared" si="2"/>
        <v>85436.858820422553</v>
      </c>
      <c r="AA14" s="23">
        <f t="shared" si="2"/>
        <v>85436.858820422553</v>
      </c>
      <c r="AB14" s="23">
        <f t="shared" si="2"/>
        <v>85436.858820422553</v>
      </c>
      <c r="AC14" s="23">
        <f t="shared" si="2"/>
        <v>85436.858820422553</v>
      </c>
      <c r="AD14" s="23">
        <f t="shared" si="2"/>
        <v>85436.858820422553</v>
      </c>
      <c r="AE14" s="23">
        <f t="shared" si="2"/>
        <v>85436.858820422553</v>
      </c>
      <c r="AF14" s="23">
        <f t="shared" si="2"/>
        <v>85436.858820422553</v>
      </c>
      <c r="AG14" s="23">
        <f t="shared" si="2"/>
        <v>85436.858820422553</v>
      </c>
    </row>
    <row r="15" spans="1:33">
      <c r="A15" s="17" t="s">
        <v>23</v>
      </c>
      <c r="B15" s="4">
        <f>'CCaMC-AFOaMCpUC-pre-ret US'!B15</f>
        <v>14089.503590454193</v>
      </c>
      <c r="C15" s="23">
        <f t="shared" si="1"/>
        <v>14089.503590454193</v>
      </c>
      <c r="D15" s="23">
        <f t="shared" si="1"/>
        <v>14089.503590454193</v>
      </c>
      <c r="E15" s="23">
        <f t="shared" si="1"/>
        <v>14089.503590454193</v>
      </c>
      <c r="F15" s="23">
        <f t="shared" si="1"/>
        <v>14089.503590454193</v>
      </c>
      <c r="G15" s="23">
        <f t="shared" si="1"/>
        <v>14089.503590454193</v>
      </c>
      <c r="H15" s="23">
        <f t="shared" si="1"/>
        <v>14089.503590454193</v>
      </c>
      <c r="I15" s="23">
        <f t="shared" si="1"/>
        <v>14089.503590454193</v>
      </c>
      <c r="J15" s="23">
        <f t="shared" si="1"/>
        <v>14089.503590454193</v>
      </c>
      <c r="K15" s="23">
        <f t="shared" si="1"/>
        <v>14089.503590454193</v>
      </c>
      <c r="L15" s="23">
        <f t="shared" si="1"/>
        <v>14089.503590454193</v>
      </c>
      <c r="M15" s="23">
        <f t="shared" si="1"/>
        <v>14089.503590454193</v>
      </c>
      <c r="N15" s="23">
        <f t="shared" si="1"/>
        <v>14089.503590454193</v>
      </c>
      <c r="O15" s="23">
        <f t="shared" si="1"/>
        <v>14089.503590454193</v>
      </c>
      <c r="P15" s="23">
        <f t="shared" si="1"/>
        <v>14089.503590454193</v>
      </c>
      <c r="Q15" s="23">
        <f t="shared" si="1"/>
        <v>14089.503590454193</v>
      </c>
      <c r="R15" s="23">
        <f t="shared" si="1"/>
        <v>14089.503590454193</v>
      </c>
      <c r="S15" s="23">
        <f t="shared" si="2"/>
        <v>14089.503590454193</v>
      </c>
      <c r="T15" s="23">
        <f t="shared" si="2"/>
        <v>14089.503590454193</v>
      </c>
      <c r="U15" s="23">
        <f t="shared" si="2"/>
        <v>14089.503590454193</v>
      </c>
      <c r="V15" s="23">
        <f t="shared" si="2"/>
        <v>14089.503590454193</v>
      </c>
      <c r="W15" s="23">
        <f t="shared" si="2"/>
        <v>14089.503590454193</v>
      </c>
      <c r="X15" s="23">
        <f t="shared" si="2"/>
        <v>14089.503590454193</v>
      </c>
      <c r="Y15" s="23">
        <f t="shared" si="2"/>
        <v>14089.503590454193</v>
      </c>
      <c r="Z15" s="23">
        <f t="shared" si="2"/>
        <v>14089.503590454193</v>
      </c>
      <c r="AA15" s="23">
        <f t="shared" si="2"/>
        <v>14089.503590454193</v>
      </c>
      <c r="AB15" s="23">
        <f t="shared" si="2"/>
        <v>14089.503590454193</v>
      </c>
      <c r="AC15" s="23">
        <f t="shared" si="2"/>
        <v>14089.503590454193</v>
      </c>
      <c r="AD15" s="23">
        <f t="shared" si="2"/>
        <v>14089.503590454193</v>
      </c>
      <c r="AE15" s="23">
        <f t="shared" si="2"/>
        <v>14089.503590454193</v>
      </c>
      <c r="AF15" s="23">
        <f t="shared" si="2"/>
        <v>14089.503590454193</v>
      </c>
      <c r="AG15" s="23">
        <f t="shared" si="2"/>
        <v>14089.503590454193</v>
      </c>
    </row>
    <row r="16" spans="1:33">
      <c r="A16" s="17" t="s">
        <v>24</v>
      </c>
      <c r="B16" s="4">
        <f>'CCaMC-AFOaMCpUC-pre-ret US'!B16</f>
        <v>14089.503590454193</v>
      </c>
      <c r="C16" s="23">
        <f t="shared" si="1"/>
        <v>14089.503590454193</v>
      </c>
      <c r="D16" s="23">
        <f t="shared" si="1"/>
        <v>14089.503590454193</v>
      </c>
      <c r="E16" s="23">
        <f t="shared" si="1"/>
        <v>14089.503590454193</v>
      </c>
      <c r="F16" s="23">
        <f t="shared" si="1"/>
        <v>14089.503590454193</v>
      </c>
      <c r="G16" s="23">
        <f t="shared" si="1"/>
        <v>14089.503590454193</v>
      </c>
      <c r="H16" s="23">
        <f t="shared" si="1"/>
        <v>14089.503590454193</v>
      </c>
      <c r="I16" s="23">
        <f t="shared" si="1"/>
        <v>14089.503590454193</v>
      </c>
      <c r="J16" s="23">
        <f t="shared" si="1"/>
        <v>14089.503590454193</v>
      </c>
      <c r="K16" s="23">
        <f t="shared" si="1"/>
        <v>14089.503590454193</v>
      </c>
      <c r="L16" s="23">
        <f t="shared" si="1"/>
        <v>14089.503590454193</v>
      </c>
      <c r="M16" s="23">
        <f t="shared" si="1"/>
        <v>14089.503590454193</v>
      </c>
      <c r="N16" s="23">
        <f t="shared" si="1"/>
        <v>14089.503590454193</v>
      </c>
      <c r="O16" s="23">
        <f t="shared" si="1"/>
        <v>14089.503590454193</v>
      </c>
      <c r="P16" s="23">
        <f t="shared" si="1"/>
        <v>14089.503590454193</v>
      </c>
      <c r="Q16" s="23">
        <f t="shared" si="1"/>
        <v>14089.503590454193</v>
      </c>
      <c r="R16" s="23">
        <f t="shared" si="1"/>
        <v>14089.503590454193</v>
      </c>
      <c r="S16" s="23">
        <f t="shared" si="2"/>
        <v>14089.503590454193</v>
      </c>
      <c r="T16" s="23">
        <f t="shared" si="2"/>
        <v>14089.503590454193</v>
      </c>
      <c r="U16" s="23">
        <f t="shared" si="2"/>
        <v>14089.503590454193</v>
      </c>
      <c r="V16" s="23">
        <f t="shared" si="2"/>
        <v>14089.503590454193</v>
      </c>
      <c r="W16" s="23">
        <f t="shared" si="2"/>
        <v>14089.503590454193</v>
      </c>
      <c r="X16" s="23">
        <f t="shared" si="2"/>
        <v>14089.503590454193</v>
      </c>
      <c r="Y16" s="23">
        <f t="shared" si="2"/>
        <v>14089.503590454193</v>
      </c>
      <c r="Z16" s="23">
        <f t="shared" si="2"/>
        <v>14089.503590454193</v>
      </c>
      <c r="AA16" s="23">
        <f t="shared" si="2"/>
        <v>14089.503590454193</v>
      </c>
      <c r="AB16" s="23">
        <f t="shared" si="2"/>
        <v>14089.503590454193</v>
      </c>
      <c r="AC16" s="23">
        <f t="shared" si="2"/>
        <v>14089.503590454193</v>
      </c>
      <c r="AD16" s="23">
        <f t="shared" si="2"/>
        <v>14089.503590454193</v>
      </c>
      <c r="AE16" s="23">
        <f t="shared" si="2"/>
        <v>14089.503590454193</v>
      </c>
      <c r="AF16" s="23">
        <f t="shared" si="2"/>
        <v>14089.503590454193</v>
      </c>
      <c r="AG16" s="23">
        <f t="shared" si="2"/>
        <v>14089.503590454193</v>
      </c>
    </row>
    <row r="17" spans="1:33">
      <c r="A17" s="17" t="s">
        <v>25</v>
      </c>
      <c r="B17" s="4">
        <f>'CCaMC-AFOaMCpUC-pre-ret US'!B17</f>
        <v>253749.82984753032</v>
      </c>
      <c r="C17" s="23">
        <f t="shared" si="1"/>
        <v>253749.82984753032</v>
      </c>
      <c r="D17" s="23">
        <f t="shared" si="1"/>
        <v>253749.82984753032</v>
      </c>
      <c r="E17" s="23">
        <f t="shared" si="1"/>
        <v>253749.82984753032</v>
      </c>
      <c r="F17" s="23">
        <f t="shared" si="1"/>
        <v>253749.82984753032</v>
      </c>
      <c r="G17" s="23">
        <f t="shared" si="1"/>
        <v>253749.82984753032</v>
      </c>
      <c r="H17" s="23">
        <f t="shared" si="1"/>
        <v>253749.82984753032</v>
      </c>
      <c r="I17" s="23">
        <f t="shared" si="1"/>
        <v>253749.82984753032</v>
      </c>
      <c r="J17" s="23">
        <f t="shared" si="1"/>
        <v>253749.82984753032</v>
      </c>
      <c r="K17" s="23">
        <f t="shared" si="1"/>
        <v>253749.82984753032</v>
      </c>
      <c r="L17" s="23">
        <f t="shared" si="1"/>
        <v>253749.82984753032</v>
      </c>
      <c r="M17" s="23">
        <f t="shared" si="1"/>
        <v>253749.82984753032</v>
      </c>
      <c r="N17" s="23">
        <f t="shared" si="1"/>
        <v>253749.82984753032</v>
      </c>
      <c r="O17" s="23">
        <f t="shared" si="1"/>
        <v>253749.82984753032</v>
      </c>
      <c r="P17" s="23">
        <f t="shared" si="1"/>
        <v>253749.82984753032</v>
      </c>
      <c r="Q17" s="23">
        <f t="shared" si="1"/>
        <v>253749.82984753032</v>
      </c>
      <c r="R17" s="23">
        <f t="shared" si="1"/>
        <v>253749.82984753032</v>
      </c>
      <c r="S17" s="23">
        <f t="shared" si="2"/>
        <v>253749.82984753032</v>
      </c>
      <c r="T17" s="23">
        <f t="shared" si="2"/>
        <v>253749.82984753032</v>
      </c>
      <c r="U17" s="23">
        <f t="shared" si="2"/>
        <v>253749.82984753032</v>
      </c>
      <c r="V17" s="23">
        <f t="shared" si="2"/>
        <v>253749.82984753032</v>
      </c>
      <c r="W17" s="23">
        <f t="shared" si="2"/>
        <v>253749.82984753032</v>
      </c>
      <c r="X17" s="23">
        <f t="shared" si="2"/>
        <v>253749.82984753032</v>
      </c>
      <c r="Y17" s="23">
        <f t="shared" si="2"/>
        <v>253749.82984753032</v>
      </c>
      <c r="Z17" s="23">
        <f t="shared" si="2"/>
        <v>253749.82984753032</v>
      </c>
      <c r="AA17" s="23">
        <f t="shared" si="2"/>
        <v>253749.82984753032</v>
      </c>
      <c r="AB17" s="23">
        <f t="shared" si="2"/>
        <v>253749.82984753032</v>
      </c>
      <c r="AC17" s="23">
        <f t="shared" si="2"/>
        <v>253749.82984753032</v>
      </c>
      <c r="AD17" s="23">
        <f t="shared" si="2"/>
        <v>253749.82984753032</v>
      </c>
      <c r="AE17" s="23">
        <f t="shared" si="2"/>
        <v>253749.82984753032</v>
      </c>
      <c r="AF17" s="23">
        <f t="shared" si="2"/>
        <v>253749.82984753032</v>
      </c>
      <c r="AG17" s="23">
        <f t="shared" si="2"/>
        <v>253749.82984753032</v>
      </c>
    </row>
    <row r="18" spans="1:33">
      <c r="A18" s="17"/>
    </row>
    <row r="19" spans="1:33">
      <c r="A19" s="24"/>
    </row>
    <row r="20" spans="1:33">
      <c r="A20" s="17"/>
    </row>
    <row r="21" spans="1:33">
      <c r="A21" s="17"/>
    </row>
    <row r="22" spans="1:33">
      <c r="A22" s="17"/>
    </row>
    <row r="23" spans="1:33">
      <c r="A23" s="17"/>
    </row>
  </sheetData>
  <phoneticPr fontId="31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23"/>
  <sheetViews>
    <sheetView topLeftCell="F1" workbookViewId="0">
      <selection activeCell="C2" sqref="C2:AG17"/>
    </sheetView>
  </sheetViews>
  <sheetFormatPr defaultColWidth="9.140625" defaultRowHeight="15"/>
  <cols>
    <col min="1" max="1" width="38.42578125" style="13" customWidth="1"/>
    <col min="2" max="2" width="9.140625" style="13" customWidth="1"/>
    <col min="3" max="16384" width="9.140625" style="13"/>
  </cols>
  <sheetData>
    <row r="1" spans="1:33">
      <c r="A1" s="25" t="s">
        <v>54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23">
        <f>Calculation!B75</f>
        <v>56505.059750826338</v>
      </c>
      <c r="C2" s="23">
        <f>B2</f>
        <v>56505.059750826338</v>
      </c>
      <c r="D2" s="23">
        <f t="shared" ref="D2:AG10" si="0">C2</f>
        <v>56505.059750826338</v>
      </c>
      <c r="E2" s="23">
        <f t="shared" si="0"/>
        <v>56505.059750826338</v>
      </c>
      <c r="F2" s="23">
        <f t="shared" si="0"/>
        <v>56505.059750826338</v>
      </c>
      <c r="G2" s="23">
        <f t="shared" si="0"/>
        <v>56505.059750826338</v>
      </c>
      <c r="H2" s="23">
        <f t="shared" si="0"/>
        <v>56505.059750826338</v>
      </c>
      <c r="I2" s="23">
        <f t="shared" si="0"/>
        <v>56505.059750826338</v>
      </c>
      <c r="J2" s="23">
        <f t="shared" si="0"/>
        <v>56505.059750826338</v>
      </c>
      <c r="K2" s="23">
        <f t="shared" si="0"/>
        <v>56505.059750826338</v>
      </c>
      <c r="L2" s="23">
        <f t="shared" si="0"/>
        <v>56505.059750826338</v>
      </c>
      <c r="M2" s="23">
        <f t="shared" si="0"/>
        <v>56505.059750826338</v>
      </c>
      <c r="N2" s="23">
        <f t="shared" si="0"/>
        <v>56505.059750826338</v>
      </c>
      <c r="O2" s="23">
        <f t="shared" si="0"/>
        <v>56505.059750826338</v>
      </c>
      <c r="P2" s="23">
        <f t="shared" si="0"/>
        <v>56505.059750826338</v>
      </c>
      <c r="Q2" s="23">
        <f t="shared" si="0"/>
        <v>56505.059750826338</v>
      </c>
      <c r="R2" s="23">
        <f t="shared" si="0"/>
        <v>56505.059750826338</v>
      </c>
      <c r="S2" s="23">
        <f t="shared" si="0"/>
        <v>56505.059750826338</v>
      </c>
      <c r="T2" s="23">
        <f t="shared" si="0"/>
        <v>56505.059750826338</v>
      </c>
      <c r="U2" s="23">
        <f t="shared" si="0"/>
        <v>56505.059750826338</v>
      </c>
      <c r="V2" s="23">
        <f t="shared" si="0"/>
        <v>56505.059750826338</v>
      </c>
      <c r="W2" s="23">
        <f t="shared" si="0"/>
        <v>56505.059750826338</v>
      </c>
      <c r="X2" s="23">
        <f t="shared" si="0"/>
        <v>56505.059750826338</v>
      </c>
      <c r="Y2" s="23">
        <f t="shared" si="0"/>
        <v>56505.059750826338</v>
      </c>
      <c r="Z2" s="23">
        <f t="shared" si="0"/>
        <v>56505.059750826338</v>
      </c>
      <c r="AA2" s="23">
        <f t="shared" si="0"/>
        <v>56505.059750826338</v>
      </c>
      <c r="AB2" s="23">
        <f t="shared" si="0"/>
        <v>56505.059750826338</v>
      </c>
      <c r="AC2" s="23">
        <f t="shared" si="0"/>
        <v>56505.059750826338</v>
      </c>
      <c r="AD2" s="23">
        <f t="shared" si="0"/>
        <v>56505.059750826338</v>
      </c>
      <c r="AE2" s="23">
        <f t="shared" si="0"/>
        <v>56505.059750826338</v>
      </c>
      <c r="AF2" s="23">
        <f t="shared" si="0"/>
        <v>56505.059750826338</v>
      </c>
      <c r="AG2" s="23">
        <f t="shared" si="0"/>
        <v>56505.059750826338</v>
      </c>
    </row>
    <row r="3" spans="1:33">
      <c r="A3" s="17" t="s">
        <v>14</v>
      </c>
      <c r="B3" s="23">
        <f>Calculation!B76</f>
        <v>37151.995931858626</v>
      </c>
      <c r="C3" s="23">
        <f t="shared" ref="C3:R17" si="1">B3</f>
        <v>37151.995931858626</v>
      </c>
      <c r="D3" s="23">
        <f t="shared" si="1"/>
        <v>37151.995931858626</v>
      </c>
      <c r="E3" s="23">
        <f t="shared" si="1"/>
        <v>37151.995931858626</v>
      </c>
      <c r="F3" s="23">
        <f t="shared" si="1"/>
        <v>37151.995931858626</v>
      </c>
      <c r="G3" s="23">
        <f t="shared" si="1"/>
        <v>37151.995931858626</v>
      </c>
      <c r="H3" s="23">
        <f t="shared" si="1"/>
        <v>37151.995931858626</v>
      </c>
      <c r="I3" s="23">
        <f t="shared" si="1"/>
        <v>37151.995931858626</v>
      </c>
      <c r="J3" s="23">
        <f t="shared" si="1"/>
        <v>37151.995931858626</v>
      </c>
      <c r="K3" s="23">
        <f t="shared" si="1"/>
        <v>37151.995931858626</v>
      </c>
      <c r="L3" s="23">
        <f t="shared" si="1"/>
        <v>37151.995931858626</v>
      </c>
      <c r="M3" s="23">
        <f t="shared" si="1"/>
        <v>37151.995931858626</v>
      </c>
      <c r="N3" s="23">
        <f t="shared" si="1"/>
        <v>37151.995931858626</v>
      </c>
      <c r="O3" s="23">
        <f t="shared" si="1"/>
        <v>37151.995931858626</v>
      </c>
      <c r="P3" s="23">
        <f t="shared" si="1"/>
        <v>37151.995931858626</v>
      </c>
      <c r="Q3" s="23">
        <f t="shared" si="1"/>
        <v>37151.995931858626</v>
      </c>
      <c r="R3" s="23">
        <f t="shared" si="1"/>
        <v>37151.995931858626</v>
      </c>
      <c r="S3" s="23">
        <f t="shared" si="0"/>
        <v>37151.995931858626</v>
      </c>
      <c r="T3" s="23">
        <f t="shared" si="0"/>
        <v>37151.995931858626</v>
      </c>
      <c r="U3" s="23">
        <f t="shared" si="0"/>
        <v>37151.995931858626</v>
      </c>
      <c r="V3" s="23">
        <f t="shared" si="0"/>
        <v>37151.995931858626</v>
      </c>
      <c r="W3" s="23">
        <f t="shared" si="0"/>
        <v>37151.995931858626</v>
      </c>
      <c r="X3" s="23">
        <f t="shared" si="0"/>
        <v>37151.995931858626</v>
      </c>
      <c r="Y3" s="23">
        <f t="shared" si="0"/>
        <v>37151.995931858626</v>
      </c>
      <c r="Z3" s="23">
        <f t="shared" si="0"/>
        <v>37151.995931858626</v>
      </c>
      <c r="AA3" s="23">
        <f t="shared" si="0"/>
        <v>37151.995931858626</v>
      </c>
      <c r="AB3" s="23">
        <f t="shared" si="0"/>
        <v>37151.995931858626</v>
      </c>
      <c r="AC3" s="23">
        <f t="shared" si="0"/>
        <v>37151.995931858626</v>
      </c>
      <c r="AD3" s="23">
        <f t="shared" si="0"/>
        <v>37151.995931858626</v>
      </c>
      <c r="AE3" s="23">
        <f t="shared" si="0"/>
        <v>37151.995931858626</v>
      </c>
      <c r="AF3" s="23">
        <f t="shared" si="0"/>
        <v>37151.995931858626</v>
      </c>
      <c r="AG3" s="23">
        <f t="shared" si="0"/>
        <v>37151.995931858626</v>
      </c>
    </row>
    <row r="4" spans="1:33">
      <c r="A4" s="17" t="s">
        <v>7</v>
      </c>
      <c r="B4" s="23">
        <f>Calculation!B77</f>
        <v>141484.66819221969</v>
      </c>
      <c r="C4" s="23">
        <f t="shared" si="1"/>
        <v>141484.66819221969</v>
      </c>
      <c r="D4" s="23">
        <f t="shared" si="0"/>
        <v>141484.66819221969</v>
      </c>
      <c r="E4" s="23">
        <f t="shared" si="0"/>
        <v>141484.66819221969</v>
      </c>
      <c r="F4" s="23">
        <f t="shared" si="0"/>
        <v>141484.66819221969</v>
      </c>
      <c r="G4" s="23">
        <f t="shared" si="0"/>
        <v>141484.66819221969</v>
      </c>
      <c r="H4" s="23">
        <f t="shared" si="0"/>
        <v>141484.66819221969</v>
      </c>
      <c r="I4" s="23">
        <f t="shared" si="0"/>
        <v>141484.66819221969</v>
      </c>
      <c r="J4" s="23">
        <f t="shared" si="0"/>
        <v>141484.66819221969</v>
      </c>
      <c r="K4" s="23">
        <f t="shared" si="0"/>
        <v>141484.66819221969</v>
      </c>
      <c r="L4" s="23">
        <f t="shared" si="0"/>
        <v>141484.66819221969</v>
      </c>
      <c r="M4" s="23">
        <f t="shared" si="0"/>
        <v>141484.66819221969</v>
      </c>
      <c r="N4" s="23">
        <f t="shared" si="0"/>
        <v>141484.66819221969</v>
      </c>
      <c r="O4" s="23">
        <f t="shared" si="0"/>
        <v>141484.66819221969</v>
      </c>
      <c r="P4" s="23">
        <f t="shared" si="0"/>
        <v>141484.66819221969</v>
      </c>
      <c r="Q4" s="23">
        <f t="shared" si="0"/>
        <v>141484.66819221969</v>
      </c>
      <c r="R4" s="23">
        <f t="shared" si="0"/>
        <v>141484.66819221969</v>
      </c>
      <c r="S4" s="23">
        <f t="shared" si="0"/>
        <v>141484.66819221969</v>
      </c>
      <c r="T4" s="23">
        <f t="shared" si="0"/>
        <v>141484.66819221969</v>
      </c>
      <c r="U4" s="23">
        <f t="shared" si="0"/>
        <v>141484.66819221969</v>
      </c>
      <c r="V4" s="23">
        <f t="shared" si="0"/>
        <v>141484.66819221969</v>
      </c>
      <c r="W4" s="23">
        <f t="shared" si="0"/>
        <v>141484.66819221969</v>
      </c>
      <c r="X4" s="23">
        <f t="shared" si="0"/>
        <v>141484.66819221969</v>
      </c>
      <c r="Y4" s="23">
        <f t="shared" si="0"/>
        <v>141484.66819221969</v>
      </c>
      <c r="Z4" s="23">
        <f t="shared" si="0"/>
        <v>141484.66819221969</v>
      </c>
      <c r="AA4" s="23">
        <f t="shared" si="0"/>
        <v>141484.66819221969</v>
      </c>
      <c r="AB4" s="23">
        <f t="shared" si="0"/>
        <v>141484.66819221969</v>
      </c>
      <c r="AC4" s="23">
        <f t="shared" si="0"/>
        <v>141484.66819221969</v>
      </c>
      <c r="AD4" s="23">
        <f t="shared" si="0"/>
        <v>141484.66819221969</v>
      </c>
      <c r="AE4" s="23">
        <f t="shared" si="0"/>
        <v>141484.66819221969</v>
      </c>
      <c r="AF4" s="23">
        <f t="shared" si="0"/>
        <v>141484.66819221969</v>
      </c>
      <c r="AG4" s="23">
        <f t="shared" si="0"/>
        <v>141484.66819221969</v>
      </c>
    </row>
    <row r="5" spans="1:33">
      <c r="A5" s="17" t="s">
        <v>8</v>
      </c>
      <c r="B5" s="23">
        <f>'CCaMC-AFOaMCpUC-new US'!C5</f>
        <v>39177.659120638535</v>
      </c>
      <c r="C5" s="23">
        <f t="shared" si="1"/>
        <v>39177.659120638535</v>
      </c>
      <c r="D5" s="23">
        <f t="shared" si="0"/>
        <v>39177.659120638535</v>
      </c>
      <c r="E5" s="23">
        <f t="shared" si="0"/>
        <v>39177.659120638535</v>
      </c>
      <c r="F5" s="23">
        <f t="shared" si="0"/>
        <v>39177.659120638535</v>
      </c>
      <c r="G5" s="23">
        <f t="shared" si="0"/>
        <v>39177.659120638535</v>
      </c>
      <c r="H5" s="23">
        <f t="shared" si="0"/>
        <v>39177.659120638535</v>
      </c>
      <c r="I5" s="23">
        <f t="shared" si="0"/>
        <v>39177.659120638535</v>
      </c>
      <c r="J5" s="23">
        <f t="shared" si="0"/>
        <v>39177.659120638535</v>
      </c>
      <c r="K5" s="23">
        <f t="shared" si="0"/>
        <v>39177.659120638535</v>
      </c>
      <c r="L5" s="23">
        <f t="shared" si="0"/>
        <v>39177.659120638535</v>
      </c>
      <c r="M5" s="23">
        <f t="shared" si="0"/>
        <v>39177.659120638535</v>
      </c>
      <c r="N5" s="23">
        <f t="shared" si="0"/>
        <v>39177.659120638535</v>
      </c>
      <c r="O5" s="23">
        <f t="shared" si="0"/>
        <v>39177.659120638535</v>
      </c>
      <c r="P5" s="23">
        <f t="shared" si="0"/>
        <v>39177.659120638535</v>
      </c>
      <c r="Q5" s="23">
        <f t="shared" si="0"/>
        <v>39177.659120638535</v>
      </c>
      <c r="R5" s="23">
        <f t="shared" si="0"/>
        <v>39177.659120638535</v>
      </c>
      <c r="S5" s="23">
        <f t="shared" si="0"/>
        <v>39177.659120638535</v>
      </c>
      <c r="T5" s="23">
        <f t="shared" si="0"/>
        <v>39177.659120638535</v>
      </c>
      <c r="U5" s="23">
        <f t="shared" si="0"/>
        <v>39177.659120638535</v>
      </c>
      <c r="V5" s="23">
        <f t="shared" si="0"/>
        <v>39177.659120638535</v>
      </c>
      <c r="W5" s="23">
        <f t="shared" si="0"/>
        <v>39177.659120638535</v>
      </c>
      <c r="X5" s="23">
        <f t="shared" si="0"/>
        <v>39177.659120638535</v>
      </c>
      <c r="Y5" s="23">
        <f t="shared" si="0"/>
        <v>39177.659120638535</v>
      </c>
      <c r="Z5" s="23">
        <f t="shared" si="0"/>
        <v>39177.659120638535</v>
      </c>
      <c r="AA5" s="23">
        <f t="shared" si="0"/>
        <v>39177.659120638535</v>
      </c>
      <c r="AB5" s="23">
        <f t="shared" si="0"/>
        <v>39177.659120638535</v>
      </c>
      <c r="AC5" s="23">
        <f t="shared" si="0"/>
        <v>39177.659120638535</v>
      </c>
      <c r="AD5" s="23">
        <f t="shared" si="0"/>
        <v>39177.659120638535</v>
      </c>
      <c r="AE5" s="23">
        <f t="shared" si="0"/>
        <v>39177.659120638535</v>
      </c>
      <c r="AF5" s="23">
        <f t="shared" si="0"/>
        <v>39177.659120638535</v>
      </c>
      <c r="AG5" s="23">
        <f t="shared" si="0"/>
        <v>39177.659120638535</v>
      </c>
    </row>
    <row r="6" spans="1:33">
      <c r="A6" s="17" t="s">
        <v>21</v>
      </c>
      <c r="B6" s="23">
        <f>Calculation!B79</f>
        <v>53445.207220950928</v>
      </c>
      <c r="C6" s="23">
        <f t="shared" si="1"/>
        <v>53445.207220950928</v>
      </c>
      <c r="D6" s="23">
        <f t="shared" si="0"/>
        <v>53445.207220950928</v>
      </c>
      <c r="E6" s="23">
        <f t="shared" si="0"/>
        <v>53445.207220950928</v>
      </c>
      <c r="F6" s="23">
        <f t="shared" si="0"/>
        <v>53445.207220950928</v>
      </c>
      <c r="G6" s="23">
        <f t="shared" si="0"/>
        <v>53445.207220950928</v>
      </c>
      <c r="H6" s="23">
        <f t="shared" si="0"/>
        <v>53445.207220950928</v>
      </c>
      <c r="I6" s="23">
        <f t="shared" si="0"/>
        <v>53445.207220950928</v>
      </c>
      <c r="J6" s="23">
        <f t="shared" si="0"/>
        <v>53445.207220950928</v>
      </c>
      <c r="K6" s="23">
        <f t="shared" si="0"/>
        <v>53445.207220950928</v>
      </c>
      <c r="L6" s="23">
        <f t="shared" si="0"/>
        <v>53445.207220950928</v>
      </c>
      <c r="M6" s="23">
        <f t="shared" si="0"/>
        <v>53445.207220950928</v>
      </c>
      <c r="N6" s="23">
        <f t="shared" si="0"/>
        <v>53445.207220950928</v>
      </c>
      <c r="O6" s="23">
        <f t="shared" si="0"/>
        <v>53445.207220950928</v>
      </c>
      <c r="P6" s="23">
        <f t="shared" si="0"/>
        <v>53445.207220950928</v>
      </c>
      <c r="Q6" s="23">
        <f t="shared" si="0"/>
        <v>53445.207220950928</v>
      </c>
      <c r="R6" s="23">
        <f t="shared" si="0"/>
        <v>53445.207220950928</v>
      </c>
      <c r="S6" s="23">
        <f t="shared" si="0"/>
        <v>53445.207220950928</v>
      </c>
      <c r="T6" s="23">
        <f t="shared" si="0"/>
        <v>53445.207220950928</v>
      </c>
      <c r="U6" s="23">
        <f t="shared" si="0"/>
        <v>53445.207220950928</v>
      </c>
      <c r="V6" s="23">
        <f t="shared" si="0"/>
        <v>53445.207220950928</v>
      </c>
      <c r="W6" s="23">
        <f t="shared" si="0"/>
        <v>53445.207220950928</v>
      </c>
      <c r="X6" s="23">
        <f t="shared" si="0"/>
        <v>53445.207220950928</v>
      </c>
      <c r="Y6" s="23">
        <f t="shared" si="0"/>
        <v>53445.207220950928</v>
      </c>
      <c r="Z6" s="23">
        <f t="shared" si="0"/>
        <v>53445.207220950928</v>
      </c>
      <c r="AA6" s="23">
        <f t="shared" si="0"/>
        <v>53445.207220950928</v>
      </c>
      <c r="AB6" s="23">
        <f t="shared" si="0"/>
        <v>53445.207220950928</v>
      </c>
      <c r="AC6" s="23">
        <f t="shared" si="0"/>
        <v>53445.207220950928</v>
      </c>
      <c r="AD6" s="23">
        <f t="shared" si="0"/>
        <v>53445.207220950928</v>
      </c>
      <c r="AE6" s="23">
        <f t="shared" si="0"/>
        <v>53445.207220950928</v>
      </c>
      <c r="AF6" s="23">
        <f t="shared" si="0"/>
        <v>53445.207220950928</v>
      </c>
      <c r="AG6" s="23">
        <f t="shared" si="0"/>
        <v>53445.207220950928</v>
      </c>
    </row>
    <row r="7" spans="1:33">
      <c r="A7" s="17" t="s">
        <v>9</v>
      </c>
      <c r="B7" s="23">
        <f>Calculation!B80</f>
        <v>49105.008899059234</v>
      </c>
      <c r="C7" s="23">
        <f t="shared" si="1"/>
        <v>49105.008899059234</v>
      </c>
      <c r="D7" s="23">
        <f t="shared" si="0"/>
        <v>49105.008899059234</v>
      </c>
      <c r="E7" s="23">
        <f t="shared" si="0"/>
        <v>49105.008899059234</v>
      </c>
      <c r="F7" s="23">
        <f t="shared" si="0"/>
        <v>49105.008899059234</v>
      </c>
      <c r="G7" s="23">
        <f t="shared" si="0"/>
        <v>49105.008899059234</v>
      </c>
      <c r="H7" s="23">
        <f t="shared" si="0"/>
        <v>49105.008899059234</v>
      </c>
      <c r="I7" s="23">
        <f t="shared" si="0"/>
        <v>49105.008899059234</v>
      </c>
      <c r="J7" s="23">
        <f t="shared" si="0"/>
        <v>49105.008899059234</v>
      </c>
      <c r="K7" s="23">
        <f t="shared" si="0"/>
        <v>49105.008899059234</v>
      </c>
      <c r="L7" s="23">
        <f t="shared" si="0"/>
        <v>49105.008899059234</v>
      </c>
      <c r="M7" s="23">
        <f t="shared" si="0"/>
        <v>49105.008899059234</v>
      </c>
      <c r="N7" s="23">
        <f t="shared" si="0"/>
        <v>49105.008899059234</v>
      </c>
      <c r="O7" s="23">
        <f t="shared" si="0"/>
        <v>49105.008899059234</v>
      </c>
      <c r="P7" s="23">
        <f t="shared" si="0"/>
        <v>49105.008899059234</v>
      </c>
      <c r="Q7" s="23">
        <f t="shared" si="0"/>
        <v>49105.008899059234</v>
      </c>
      <c r="R7" s="23">
        <f t="shared" si="0"/>
        <v>49105.008899059234</v>
      </c>
      <c r="S7" s="23">
        <f t="shared" si="0"/>
        <v>49105.008899059234</v>
      </c>
      <c r="T7" s="23">
        <f t="shared" si="0"/>
        <v>49105.008899059234</v>
      </c>
      <c r="U7" s="23">
        <f t="shared" si="0"/>
        <v>49105.008899059234</v>
      </c>
      <c r="V7" s="23">
        <f t="shared" si="0"/>
        <v>49105.008899059234</v>
      </c>
      <c r="W7" s="23">
        <f t="shared" si="0"/>
        <v>49105.008899059234</v>
      </c>
      <c r="X7" s="23">
        <f t="shared" si="0"/>
        <v>49105.008899059234</v>
      </c>
      <c r="Y7" s="23">
        <f t="shared" si="0"/>
        <v>49105.008899059234</v>
      </c>
      <c r="Z7" s="23">
        <f t="shared" si="0"/>
        <v>49105.008899059234</v>
      </c>
      <c r="AA7" s="23">
        <f t="shared" si="0"/>
        <v>49105.008899059234</v>
      </c>
      <c r="AB7" s="23">
        <f t="shared" si="0"/>
        <v>49105.008899059234</v>
      </c>
      <c r="AC7" s="23">
        <f t="shared" si="0"/>
        <v>49105.008899059234</v>
      </c>
      <c r="AD7" s="23">
        <f t="shared" si="0"/>
        <v>49105.008899059234</v>
      </c>
      <c r="AE7" s="23">
        <f t="shared" si="0"/>
        <v>49105.008899059234</v>
      </c>
      <c r="AF7" s="23">
        <f t="shared" si="0"/>
        <v>49105.008899059234</v>
      </c>
      <c r="AG7" s="23">
        <f t="shared" si="0"/>
        <v>49105.008899059234</v>
      </c>
    </row>
    <row r="8" spans="1:33">
      <c r="A8" s="17" t="s">
        <v>10</v>
      </c>
      <c r="B8" s="23">
        <f>'CCaMC-AFOaMCpUC-new US'!B8</f>
        <v>58919.620900000002</v>
      </c>
      <c r="C8" s="23">
        <f t="shared" si="1"/>
        <v>58919.620900000002</v>
      </c>
      <c r="D8" s="23">
        <f t="shared" si="0"/>
        <v>58919.620900000002</v>
      </c>
      <c r="E8" s="23">
        <f t="shared" si="0"/>
        <v>58919.620900000002</v>
      </c>
      <c r="F8" s="23">
        <f t="shared" si="0"/>
        <v>58919.620900000002</v>
      </c>
      <c r="G8" s="23">
        <f t="shared" si="0"/>
        <v>58919.620900000002</v>
      </c>
      <c r="H8" s="23">
        <f t="shared" si="0"/>
        <v>58919.620900000002</v>
      </c>
      <c r="I8" s="23">
        <f t="shared" si="0"/>
        <v>58919.620900000002</v>
      </c>
      <c r="J8" s="23">
        <f t="shared" si="0"/>
        <v>58919.620900000002</v>
      </c>
      <c r="K8" s="23">
        <f t="shared" si="0"/>
        <v>58919.620900000002</v>
      </c>
      <c r="L8" s="23">
        <f t="shared" si="0"/>
        <v>58919.620900000002</v>
      </c>
      <c r="M8" s="23">
        <f t="shared" si="0"/>
        <v>58919.620900000002</v>
      </c>
      <c r="N8" s="23">
        <f t="shared" si="0"/>
        <v>58919.620900000002</v>
      </c>
      <c r="O8" s="23">
        <f t="shared" si="0"/>
        <v>58919.620900000002</v>
      </c>
      <c r="P8" s="23">
        <f t="shared" si="0"/>
        <v>58919.620900000002</v>
      </c>
      <c r="Q8" s="23">
        <f t="shared" si="0"/>
        <v>58919.620900000002</v>
      </c>
      <c r="R8" s="23">
        <f t="shared" si="0"/>
        <v>58919.620900000002</v>
      </c>
      <c r="S8" s="23">
        <f t="shared" si="0"/>
        <v>58919.620900000002</v>
      </c>
      <c r="T8" s="23">
        <f t="shared" si="0"/>
        <v>58919.620900000002</v>
      </c>
      <c r="U8" s="23">
        <f t="shared" si="0"/>
        <v>58919.620900000002</v>
      </c>
      <c r="V8" s="23">
        <f t="shared" si="0"/>
        <v>58919.620900000002</v>
      </c>
      <c r="W8" s="23">
        <f t="shared" si="0"/>
        <v>58919.620900000002</v>
      </c>
      <c r="X8" s="23">
        <f t="shared" si="0"/>
        <v>58919.620900000002</v>
      </c>
      <c r="Y8" s="23">
        <f t="shared" si="0"/>
        <v>58919.620900000002</v>
      </c>
      <c r="Z8" s="23">
        <f t="shared" si="0"/>
        <v>58919.620900000002</v>
      </c>
      <c r="AA8" s="23">
        <f t="shared" si="0"/>
        <v>58919.620900000002</v>
      </c>
      <c r="AB8" s="23">
        <f t="shared" si="0"/>
        <v>58919.620900000002</v>
      </c>
      <c r="AC8" s="23">
        <f t="shared" si="0"/>
        <v>58919.620900000002</v>
      </c>
      <c r="AD8" s="23">
        <f t="shared" si="0"/>
        <v>58919.620900000002</v>
      </c>
      <c r="AE8" s="23">
        <f t="shared" si="0"/>
        <v>58919.620900000002</v>
      </c>
      <c r="AF8" s="23">
        <f t="shared" si="0"/>
        <v>58919.620900000002</v>
      </c>
      <c r="AG8" s="23">
        <f t="shared" si="0"/>
        <v>58919.620900000002</v>
      </c>
    </row>
    <row r="9" spans="1:33">
      <c r="A9" s="17" t="s">
        <v>11</v>
      </c>
      <c r="B9" s="23">
        <f>'CCaMC-AFOaMCpUC-new US'!B9</f>
        <v>134550.92490118579</v>
      </c>
      <c r="C9" s="23">
        <f t="shared" si="1"/>
        <v>134550.92490118579</v>
      </c>
      <c r="D9" s="23">
        <f t="shared" si="0"/>
        <v>134550.92490118579</v>
      </c>
      <c r="E9" s="23">
        <f t="shared" si="0"/>
        <v>134550.92490118579</v>
      </c>
      <c r="F9" s="23">
        <f t="shared" si="0"/>
        <v>134550.92490118579</v>
      </c>
      <c r="G9" s="23">
        <f t="shared" si="0"/>
        <v>134550.92490118579</v>
      </c>
      <c r="H9" s="23">
        <f t="shared" si="0"/>
        <v>134550.92490118579</v>
      </c>
      <c r="I9" s="23">
        <f t="shared" si="0"/>
        <v>134550.92490118579</v>
      </c>
      <c r="J9" s="23">
        <f t="shared" si="0"/>
        <v>134550.92490118579</v>
      </c>
      <c r="K9" s="23">
        <f t="shared" si="0"/>
        <v>134550.92490118579</v>
      </c>
      <c r="L9" s="23">
        <f t="shared" si="0"/>
        <v>134550.92490118579</v>
      </c>
      <c r="M9" s="23">
        <f t="shared" si="0"/>
        <v>134550.92490118579</v>
      </c>
      <c r="N9" s="23">
        <f t="shared" si="0"/>
        <v>134550.92490118579</v>
      </c>
      <c r="O9" s="23">
        <f t="shared" si="0"/>
        <v>134550.92490118579</v>
      </c>
      <c r="P9" s="23">
        <f t="shared" si="0"/>
        <v>134550.92490118579</v>
      </c>
      <c r="Q9" s="23">
        <f t="shared" si="0"/>
        <v>134550.92490118579</v>
      </c>
      <c r="R9" s="23">
        <f t="shared" si="0"/>
        <v>134550.92490118579</v>
      </c>
      <c r="S9" s="23">
        <f t="shared" si="0"/>
        <v>134550.92490118579</v>
      </c>
      <c r="T9" s="23">
        <f t="shared" si="0"/>
        <v>134550.92490118579</v>
      </c>
      <c r="U9" s="23">
        <f t="shared" si="0"/>
        <v>134550.92490118579</v>
      </c>
      <c r="V9" s="23">
        <f t="shared" si="0"/>
        <v>134550.92490118579</v>
      </c>
      <c r="W9" s="23">
        <f t="shared" si="0"/>
        <v>134550.92490118579</v>
      </c>
      <c r="X9" s="23">
        <f t="shared" si="0"/>
        <v>134550.92490118579</v>
      </c>
      <c r="Y9" s="23">
        <f t="shared" si="0"/>
        <v>134550.92490118579</v>
      </c>
      <c r="Z9" s="23">
        <f t="shared" si="0"/>
        <v>134550.92490118579</v>
      </c>
      <c r="AA9" s="23">
        <f t="shared" si="0"/>
        <v>134550.92490118579</v>
      </c>
      <c r="AB9" s="23">
        <f t="shared" si="0"/>
        <v>134550.92490118579</v>
      </c>
      <c r="AC9" s="23">
        <f t="shared" si="0"/>
        <v>134550.92490118579</v>
      </c>
      <c r="AD9" s="23">
        <f t="shared" si="0"/>
        <v>134550.92490118579</v>
      </c>
      <c r="AE9" s="23">
        <f t="shared" si="0"/>
        <v>134550.92490118579</v>
      </c>
      <c r="AF9" s="23">
        <f t="shared" si="0"/>
        <v>134550.92490118579</v>
      </c>
      <c r="AG9" s="23">
        <f t="shared" si="0"/>
        <v>134550.92490118579</v>
      </c>
    </row>
    <row r="10" spans="1:33">
      <c r="A10" s="17" t="s">
        <v>15</v>
      </c>
      <c r="B10" s="23">
        <f>'CCaMC-AFOaMCpUC-new US'!B10</f>
        <v>123078.42589598823</v>
      </c>
      <c r="C10" s="23">
        <f t="shared" si="1"/>
        <v>123078.42589598823</v>
      </c>
      <c r="D10" s="23">
        <f t="shared" si="0"/>
        <v>123078.42589598823</v>
      </c>
      <c r="E10" s="23">
        <f t="shared" si="0"/>
        <v>123078.42589598823</v>
      </c>
      <c r="F10" s="23">
        <f t="shared" si="0"/>
        <v>123078.42589598823</v>
      </c>
      <c r="G10" s="23">
        <f t="shared" si="0"/>
        <v>123078.42589598823</v>
      </c>
      <c r="H10" s="23">
        <f t="shared" si="0"/>
        <v>123078.42589598823</v>
      </c>
      <c r="I10" s="23">
        <f t="shared" si="0"/>
        <v>123078.42589598823</v>
      </c>
      <c r="J10" s="23">
        <f t="shared" si="0"/>
        <v>123078.42589598823</v>
      </c>
      <c r="K10" s="23">
        <f t="shared" si="0"/>
        <v>123078.42589598823</v>
      </c>
      <c r="L10" s="23">
        <f t="shared" si="0"/>
        <v>123078.42589598823</v>
      </c>
      <c r="M10" s="23">
        <f t="shared" si="0"/>
        <v>123078.42589598823</v>
      </c>
      <c r="N10" s="23">
        <f t="shared" si="0"/>
        <v>123078.42589598823</v>
      </c>
      <c r="O10" s="23">
        <f t="shared" si="0"/>
        <v>123078.42589598823</v>
      </c>
      <c r="P10" s="23">
        <f t="shared" si="0"/>
        <v>123078.42589598823</v>
      </c>
      <c r="Q10" s="23">
        <f t="shared" si="0"/>
        <v>123078.42589598823</v>
      </c>
      <c r="R10" s="23">
        <f t="shared" si="0"/>
        <v>123078.42589598823</v>
      </c>
      <c r="S10" s="23">
        <f t="shared" si="0"/>
        <v>123078.42589598823</v>
      </c>
      <c r="T10" s="23">
        <f t="shared" si="0"/>
        <v>123078.42589598823</v>
      </c>
      <c r="U10" s="23">
        <f t="shared" si="0"/>
        <v>123078.42589598823</v>
      </c>
      <c r="V10" s="23">
        <f t="shared" si="0"/>
        <v>123078.42589598823</v>
      </c>
      <c r="W10" s="23">
        <f t="shared" si="0"/>
        <v>123078.42589598823</v>
      </c>
      <c r="X10" s="23">
        <f t="shared" si="0"/>
        <v>123078.42589598823</v>
      </c>
      <c r="Y10" s="23">
        <f t="shared" si="0"/>
        <v>123078.42589598823</v>
      </c>
      <c r="Z10" s="23">
        <f t="shared" si="0"/>
        <v>123078.42589598823</v>
      </c>
      <c r="AA10" s="23">
        <f t="shared" si="0"/>
        <v>123078.42589598823</v>
      </c>
      <c r="AB10" s="23">
        <f t="shared" si="0"/>
        <v>123078.42589598823</v>
      </c>
      <c r="AC10" s="23">
        <f t="shared" si="0"/>
        <v>123078.42589598823</v>
      </c>
      <c r="AD10" s="23">
        <f t="shared" si="0"/>
        <v>123078.42589598823</v>
      </c>
      <c r="AE10" s="23">
        <f t="shared" si="0"/>
        <v>123078.42589598823</v>
      </c>
      <c r="AF10" s="23">
        <f t="shared" si="0"/>
        <v>123078.42589598823</v>
      </c>
      <c r="AG10" s="23">
        <f t="shared" si="0"/>
        <v>123078.42589598823</v>
      </c>
    </row>
    <row r="11" spans="1:33">
      <c r="A11" s="17" t="s">
        <v>16</v>
      </c>
      <c r="B11" s="23">
        <f>'CCaMC-AFOaMCpUC-new US'!B11</f>
        <v>14089.503590454193</v>
      </c>
      <c r="C11" s="23">
        <f t="shared" si="1"/>
        <v>14089.503590454193</v>
      </c>
      <c r="D11" s="23">
        <f t="shared" ref="D11:AG17" si="2">C11</f>
        <v>14089.503590454193</v>
      </c>
      <c r="E11" s="23">
        <f t="shared" si="2"/>
        <v>14089.503590454193</v>
      </c>
      <c r="F11" s="23">
        <f t="shared" si="2"/>
        <v>14089.503590454193</v>
      </c>
      <c r="G11" s="23">
        <f t="shared" si="2"/>
        <v>14089.503590454193</v>
      </c>
      <c r="H11" s="23">
        <f t="shared" si="2"/>
        <v>14089.503590454193</v>
      </c>
      <c r="I11" s="23">
        <f t="shared" si="2"/>
        <v>14089.503590454193</v>
      </c>
      <c r="J11" s="23">
        <f t="shared" si="2"/>
        <v>14089.503590454193</v>
      </c>
      <c r="K11" s="23">
        <f t="shared" si="2"/>
        <v>14089.503590454193</v>
      </c>
      <c r="L11" s="23">
        <f t="shared" si="2"/>
        <v>14089.503590454193</v>
      </c>
      <c r="M11" s="23">
        <f t="shared" si="2"/>
        <v>14089.503590454193</v>
      </c>
      <c r="N11" s="23">
        <f t="shared" si="2"/>
        <v>14089.503590454193</v>
      </c>
      <c r="O11" s="23">
        <f t="shared" si="2"/>
        <v>14089.503590454193</v>
      </c>
      <c r="P11" s="23">
        <f t="shared" si="2"/>
        <v>14089.503590454193</v>
      </c>
      <c r="Q11" s="23">
        <f t="shared" si="2"/>
        <v>14089.503590454193</v>
      </c>
      <c r="R11" s="23">
        <f t="shared" si="2"/>
        <v>14089.503590454193</v>
      </c>
      <c r="S11" s="23">
        <f t="shared" si="2"/>
        <v>14089.503590454193</v>
      </c>
      <c r="T11" s="23">
        <f t="shared" si="2"/>
        <v>14089.503590454193</v>
      </c>
      <c r="U11" s="23">
        <f t="shared" si="2"/>
        <v>14089.503590454193</v>
      </c>
      <c r="V11" s="23">
        <f t="shared" si="2"/>
        <v>14089.503590454193</v>
      </c>
      <c r="W11" s="23">
        <f t="shared" si="2"/>
        <v>14089.503590454193</v>
      </c>
      <c r="X11" s="23">
        <f t="shared" si="2"/>
        <v>14089.503590454193</v>
      </c>
      <c r="Y11" s="23">
        <f t="shared" si="2"/>
        <v>14089.503590454193</v>
      </c>
      <c r="Z11" s="23">
        <f t="shared" si="2"/>
        <v>14089.503590454193</v>
      </c>
      <c r="AA11" s="23">
        <f t="shared" si="2"/>
        <v>14089.503590454193</v>
      </c>
      <c r="AB11" s="23">
        <f t="shared" si="2"/>
        <v>14089.503590454193</v>
      </c>
      <c r="AC11" s="23">
        <f t="shared" si="2"/>
        <v>14089.503590454193</v>
      </c>
      <c r="AD11" s="23">
        <f t="shared" si="2"/>
        <v>14089.503590454193</v>
      </c>
      <c r="AE11" s="23">
        <f t="shared" si="2"/>
        <v>14089.503590454193</v>
      </c>
      <c r="AF11" s="23">
        <f t="shared" si="2"/>
        <v>14089.503590454193</v>
      </c>
      <c r="AG11" s="23">
        <f t="shared" si="2"/>
        <v>14089.503590454193</v>
      </c>
    </row>
    <row r="12" spans="1:33">
      <c r="A12" s="17" t="s">
        <v>17</v>
      </c>
      <c r="B12" s="23">
        <f>'CCaMC-AFOaMCpUC-new US'!B12</f>
        <v>18768.2</v>
      </c>
      <c r="C12" s="23">
        <f t="shared" si="1"/>
        <v>18768.2</v>
      </c>
      <c r="D12" s="23">
        <f t="shared" si="2"/>
        <v>18768.2</v>
      </c>
      <c r="E12" s="23">
        <f t="shared" si="2"/>
        <v>18768.2</v>
      </c>
      <c r="F12" s="23">
        <f t="shared" si="2"/>
        <v>18768.2</v>
      </c>
      <c r="G12" s="23">
        <f t="shared" si="2"/>
        <v>18768.2</v>
      </c>
      <c r="H12" s="23">
        <f t="shared" si="2"/>
        <v>18768.2</v>
      </c>
      <c r="I12" s="23">
        <f t="shared" si="2"/>
        <v>18768.2</v>
      </c>
      <c r="J12" s="23">
        <f t="shared" si="2"/>
        <v>18768.2</v>
      </c>
      <c r="K12" s="23">
        <f t="shared" si="2"/>
        <v>18768.2</v>
      </c>
      <c r="L12" s="23">
        <f t="shared" si="2"/>
        <v>18768.2</v>
      </c>
      <c r="M12" s="23">
        <f t="shared" si="2"/>
        <v>18768.2</v>
      </c>
      <c r="N12" s="23">
        <f t="shared" si="2"/>
        <v>18768.2</v>
      </c>
      <c r="O12" s="23">
        <f t="shared" si="2"/>
        <v>18768.2</v>
      </c>
      <c r="P12" s="23">
        <f t="shared" si="2"/>
        <v>18768.2</v>
      </c>
      <c r="Q12" s="23">
        <f t="shared" si="2"/>
        <v>18768.2</v>
      </c>
      <c r="R12" s="23">
        <f t="shared" si="2"/>
        <v>18768.2</v>
      </c>
      <c r="S12" s="23">
        <f t="shared" si="2"/>
        <v>18768.2</v>
      </c>
      <c r="T12" s="23">
        <f t="shared" si="2"/>
        <v>18768.2</v>
      </c>
      <c r="U12" s="23">
        <f t="shared" si="2"/>
        <v>18768.2</v>
      </c>
      <c r="V12" s="23">
        <f t="shared" si="2"/>
        <v>18768.2</v>
      </c>
      <c r="W12" s="23">
        <f t="shared" si="2"/>
        <v>18768.2</v>
      </c>
      <c r="X12" s="23">
        <f t="shared" si="2"/>
        <v>18768.2</v>
      </c>
      <c r="Y12" s="23">
        <f t="shared" si="2"/>
        <v>18768.2</v>
      </c>
      <c r="Z12" s="23">
        <f t="shared" si="2"/>
        <v>18768.2</v>
      </c>
      <c r="AA12" s="23">
        <f t="shared" si="2"/>
        <v>18768.2</v>
      </c>
      <c r="AB12" s="23">
        <f t="shared" si="2"/>
        <v>18768.2</v>
      </c>
      <c r="AC12" s="23">
        <f t="shared" si="2"/>
        <v>18768.2</v>
      </c>
      <c r="AD12" s="23">
        <f t="shared" si="2"/>
        <v>18768.2</v>
      </c>
      <c r="AE12" s="23">
        <f t="shared" si="2"/>
        <v>18768.2</v>
      </c>
      <c r="AF12" s="23">
        <f t="shared" si="2"/>
        <v>18768.2</v>
      </c>
      <c r="AG12" s="23">
        <f t="shared" si="2"/>
        <v>18768.2</v>
      </c>
    </row>
    <row r="13" spans="1:33">
      <c r="A13" s="17" t="s">
        <v>22</v>
      </c>
      <c r="B13" s="23">
        <f>Calculation!B86</f>
        <v>56505.059750826338</v>
      </c>
      <c r="C13" s="23">
        <f t="shared" si="1"/>
        <v>56505.059750826338</v>
      </c>
      <c r="D13" s="23">
        <f t="shared" si="2"/>
        <v>56505.059750826338</v>
      </c>
      <c r="E13" s="23">
        <f t="shared" si="2"/>
        <v>56505.059750826338</v>
      </c>
      <c r="F13" s="23">
        <f t="shared" si="2"/>
        <v>56505.059750826338</v>
      </c>
      <c r="G13" s="23">
        <f t="shared" si="2"/>
        <v>56505.059750826338</v>
      </c>
      <c r="H13" s="23">
        <f t="shared" si="2"/>
        <v>56505.059750826338</v>
      </c>
      <c r="I13" s="23">
        <f t="shared" si="2"/>
        <v>56505.059750826338</v>
      </c>
      <c r="J13" s="23">
        <f t="shared" si="2"/>
        <v>56505.059750826338</v>
      </c>
      <c r="K13" s="23">
        <f t="shared" si="2"/>
        <v>56505.059750826338</v>
      </c>
      <c r="L13" s="23">
        <f t="shared" si="2"/>
        <v>56505.059750826338</v>
      </c>
      <c r="M13" s="23">
        <f t="shared" si="2"/>
        <v>56505.059750826338</v>
      </c>
      <c r="N13" s="23">
        <f t="shared" si="2"/>
        <v>56505.059750826338</v>
      </c>
      <c r="O13" s="23">
        <f t="shared" si="2"/>
        <v>56505.059750826338</v>
      </c>
      <c r="P13" s="23">
        <f t="shared" si="2"/>
        <v>56505.059750826338</v>
      </c>
      <c r="Q13" s="23">
        <f t="shared" si="2"/>
        <v>56505.059750826338</v>
      </c>
      <c r="R13" s="23">
        <f t="shared" si="2"/>
        <v>56505.059750826338</v>
      </c>
      <c r="S13" s="23">
        <f t="shared" si="2"/>
        <v>56505.059750826338</v>
      </c>
      <c r="T13" s="23">
        <f t="shared" si="2"/>
        <v>56505.059750826338</v>
      </c>
      <c r="U13" s="23">
        <f t="shared" si="2"/>
        <v>56505.059750826338</v>
      </c>
      <c r="V13" s="23">
        <f t="shared" si="2"/>
        <v>56505.059750826338</v>
      </c>
      <c r="W13" s="23">
        <f t="shared" si="2"/>
        <v>56505.059750826338</v>
      </c>
      <c r="X13" s="23">
        <f t="shared" si="2"/>
        <v>56505.059750826338</v>
      </c>
      <c r="Y13" s="23">
        <f t="shared" si="2"/>
        <v>56505.059750826338</v>
      </c>
      <c r="Z13" s="23">
        <f t="shared" si="2"/>
        <v>56505.059750826338</v>
      </c>
      <c r="AA13" s="23">
        <f t="shared" si="2"/>
        <v>56505.059750826338</v>
      </c>
      <c r="AB13" s="23">
        <f t="shared" si="2"/>
        <v>56505.059750826338</v>
      </c>
      <c r="AC13" s="23">
        <f t="shared" si="2"/>
        <v>56505.059750826338</v>
      </c>
      <c r="AD13" s="23">
        <f t="shared" si="2"/>
        <v>56505.059750826338</v>
      </c>
      <c r="AE13" s="23">
        <f t="shared" si="2"/>
        <v>56505.059750826338</v>
      </c>
      <c r="AF13" s="23">
        <f t="shared" si="2"/>
        <v>56505.059750826338</v>
      </c>
      <c r="AG13" s="23">
        <f t="shared" si="2"/>
        <v>56505.059750826338</v>
      </c>
    </row>
    <row r="14" spans="1:33">
      <c r="A14" s="17" t="s">
        <v>20</v>
      </c>
      <c r="B14" s="23">
        <f>'CCaMC-AFOaMCpUC-new US'!B14</f>
        <v>84484.083272966425</v>
      </c>
      <c r="C14" s="23">
        <f t="shared" si="1"/>
        <v>84484.083272966425</v>
      </c>
      <c r="D14" s="23">
        <f t="shared" si="2"/>
        <v>84484.083272966425</v>
      </c>
      <c r="E14" s="23">
        <f t="shared" si="2"/>
        <v>84484.083272966425</v>
      </c>
      <c r="F14" s="23">
        <f t="shared" si="2"/>
        <v>84484.083272966425</v>
      </c>
      <c r="G14" s="23">
        <f t="shared" si="2"/>
        <v>84484.083272966425</v>
      </c>
      <c r="H14" s="23">
        <f t="shared" si="2"/>
        <v>84484.083272966425</v>
      </c>
      <c r="I14" s="23">
        <f t="shared" si="2"/>
        <v>84484.083272966425</v>
      </c>
      <c r="J14" s="23">
        <f t="shared" si="2"/>
        <v>84484.083272966425</v>
      </c>
      <c r="K14" s="23">
        <f t="shared" si="2"/>
        <v>84484.083272966425</v>
      </c>
      <c r="L14" s="23">
        <f t="shared" si="2"/>
        <v>84484.083272966425</v>
      </c>
      <c r="M14" s="23">
        <f t="shared" si="2"/>
        <v>84484.083272966425</v>
      </c>
      <c r="N14" s="23">
        <f t="shared" si="2"/>
        <v>84484.083272966425</v>
      </c>
      <c r="O14" s="23">
        <f t="shared" si="2"/>
        <v>84484.083272966425</v>
      </c>
      <c r="P14" s="23">
        <f t="shared" si="2"/>
        <v>84484.083272966425</v>
      </c>
      <c r="Q14" s="23">
        <f t="shared" si="2"/>
        <v>84484.083272966425</v>
      </c>
      <c r="R14" s="23">
        <f t="shared" si="2"/>
        <v>84484.083272966425</v>
      </c>
      <c r="S14" s="23">
        <f t="shared" si="2"/>
        <v>84484.083272966425</v>
      </c>
      <c r="T14" s="23">
        <f t="shared" si="2"/>
        <v>84484.083272966425</v>
      </c>
      <c r="U14" s="23">
        <f t="shared" si="2"/>
        <v>84484.083272966425</v>
      </c>
      <c r="V14" s="23">
        <f t="shared" si="2"/>
        <v>84484.083272966425</v>
      </c>
      <c r="W14" s="23">
        <f t="shared" si="2"/>
        <v>84484.083272966425</v>
      </c>
      <c r="X14" s="23">
        <f t="shared" si="2"/>
        <v>84484.083272966425</v>
      </c>
      <c r="Y14" s="23">
        <f t="shared" si="2"/>
        <v>84484.083272966425</v>
      </c>
      <c r="Z14" s="23">
        <f t="shared" si="2"/>
        <v>84484.083272966425</v>
      </c>
      <c r="AA14" s="23">
        <f t="shared" si="2"/>
        <v>84484.083272966425</v>
      </c>
      <c r="AB14" s="23">
        <f t="shared" si="2"/>
        <v>84484.083272966425</v>
      </c>
      <c r="AC14" s="23">
        <f t="shared" si="2"/>
        <v>84484.083272966425</v>
      </c>
      <c r="AD14" s="23">
        <f t="shared" si="2"/>
        <v>84484.083272966425</v>
      </c>
      <c r="AE14" s="23">
        <f t="shared" si="2"/>
        <v>84484.083272966425</v>
      </c>
      <c r="AF14" s="23">
        <f t="shared" si="2"/>
        <v>84484.083272966425</v>
      </c>
      <c r="AG14" s="23">
        <f t="shared" si="2"/>
        <v>84484.083272966425</v>
      </c>
    </row>
    <row r="15" spans="1:33">
      <c r="A15" s="17" t="s">
        <v>23</v>
      </c>
      <c r="B15" s="23">
        <f>'CCaMC-AFOaMCpUC-new US'!B15</f>
        <v>14089.503590454193</v>
      </c>
      <c r="C15" s="23">
        <f t="shared" si="1"/>
        <v>14089.503590454193</v>
      </c>
      <c r="D15" s="23">
        <f t="shared" si="2"/>
        <v>14089.503590454193</v>
      </c>
      <c r="E15" s="23">
        <f t="shared" si="2"/>
        <v>14089.503590454193</v>
      </c>
      <c r="F15" s="23">
        <f t="shared" si="2"/>
        <v>14089.503590454193</v>
      </c>
      <c r="G15" s="23">
        <f t="shared" si="2"/>
        <v>14089.503590454193</v>
      </c>
      <c r="H15" s="23">
        <f t="shared" si="2"/>
        <v>14089.503590454193</v>
      </c>
      <c r="I15" s="23">
        <f t="shared" si="2"/>
        <v>14089.503590454193</v>
      </c>
      <c r="J15" s="23">
        <f t="shared" si="2"/>
        <v>14089.503590454193</v>
      </c>
      <c r="K15" s="23">
        <f t="shared" si="2"/>
        <v>14089.503590454193</v>
      </c>
      <c r="L15" s="23">
        <f t="shared" si="2"/>
        <v>14089.503590454193</v>
      </c>
      <c r="M15" s="23">
        <f t="shared" si="2"/>
        <v>14089.503590454193</v>
      </c>
      <c r="N15" s="23">
        <f t="shared" si="2"/>
        <v>14089.503590454193</v>
      </c>
      <c r="O15" s="23">
        <f t="shared" si="2"/>
        <v>14089.503590454193</v>
      </c>
      <c r="P15" s="23">
        <f t="shared" si="2"/>
        <v>14089.503590454193</v>
      </c>
      <c r="Q15" s="23">
        <f t="shared" si="2"/>
        <v>14089.503590454193</v>
      </c>
      <c r="R15" s="23">
        <f t="shared" si="2"/>
        <v>14089.503590454193</v>
      </c>
      <c r="S15" s="23">
        <f t="shared" si="2"/>
        <v>14089.503590454193</v>
      </c>
      <c r="T15" s="23">
        <f t="shared" si="2"/>
        <v>14089.503590454193</v>
      </c>
      <c r="U15" s="23">
        <f t="shared" si="2"/>
        <v>14089.503590454193</v>
      </c>
      <c r="V15" s="23">
        <f t="shared" si="2"/>
        <v>14089.503590454193</v>
      </c>
      <c r="W15" s="23">
        <f t="shared" si="2"/>
        <v>14089.503590454193</v>
      </c>
      <c r="X15" s="23">
        <f t="shared" si="2"/>
        <v>14089.503590454193</v>
      </c>
      <c r="Y15" s="23">
        <f t="shared" si="2"/>
        <v>14089.503590454193</v>
      </c>
      <c r="Z15" s="23">
        <f t="shared" si="2"/>
        <v>14089.503590454193</v>
      </c>
      <c r="AA15" s="23">
        <f t="shared" si="2"/>
        <v>14089.503590454193</v>
      </c>
      <c r="AB15" s="23">
        <f t="shared" si="2"/>
        <v>14089.503590454193</v>
      </c>
      <c r="AC15" s="23">
        <f t="shared" si="2"/>
        <v>14089.503590454193</v>
      </c>
      <c r="AD15" s="23">
        <f t="shared" si="2"/>
        <v>14089.503590454193</v>
      </c>
      <c r="AE15" s="23">
        <f t="shared" si="2"/>
        <v>14089.503590454193</v>
      </c>
      <c r="AF15" s="23">
        <f t="shared" si="2"/>
        <v>14089.503590454193</v>
      </c>
      <c r="AG15" s="23">
        <f t="shared" si="2"/>
        <v>14089.503590454193</v>
      </c>
    </row>
    <row r="16" spans="1:33">
      <c r="A16" s="17" t="s">
        <v>24</v>
      </c>
      <c r="B16" s="23">
        <f>'CCaMC-AFOaMCpUC-new US'!B16</f>
        <v>14089.503590454193</v>
      </c>
      <c r="C16" s="23">
        <f t="shared" si="1"/>
        <v>14089.503590454193</v>
      </c>
      <c r="D16" s="23">
        <f t="shared" si="2"/>
        <v>14089.503590454193</v>
      </c>
      <c r="E16" s="23">
        <f t="shared" si="2"/>
        <v>14089.503590454193</v>
      </c>
      <c r="F16" s="23">
        <f t="shared" si="2"/>
        <v>14089.503590454193</v>
      </c>
      <c r="G16" s="23">
        <f t="shared" si="2"/>
        <v>14089.503590454193</v>
      </c>
      <c r="H16" s="23">
        <f t="shared" si="2"/>
        <v>14089.503590454193</v>
      </c>
      <c r="I16" s="23">
        <f t="shared" si="2"/>
        <v>14089.503590454193</v>
      </c>
      <c r="J16" s="23">
        <f t="shared" si="2"/>
        <v>14089.503590454193</v>
      </c>
      <c r="K16" s="23">
        <f t="shared" si="2"/>
        <v>14089.503590454193</v>
      </c>
      <c r="L16" s="23">
        <f t="shared" si="2"/>
        <v>14089.503590454193</v>
      </c>
      <c r="M16" s="23">
        <f t="shared" si="2"/>
        <v>14089.503590454193</v>
      </c>
      <c r="N16" s="23">
        <f t="shared" si="2"/>
        <v>14089.503590454193</v>
      </c>
      <c r="O16" s="23">
        <f t="shared" si="2"/>
        <v>14089.503590454193</v>
      </c>
      <c r="P16" s="23">
        <f t="shared" si="2"/>
        <v>14089.503590454193</v>
      </c>
      <c r="Q16" s="23">
        <f t="shared" si="2"/>
        <v>14089.503590454193</v>
      </c>
      <c r="R16" s="23">
        <f t="shared" si="2"/>
        <v>14089.503590454193</v>
      </c>
      <c r="S16" s="23">
        <f t="shared" si="2"/>
        <v>14089.503590454193</v>
      </c>
      <c r="T16" s="23">
        <f t="shared" si="2"/>
        <v>14089.503590454193</v>
      </c>
      <c r="U16" s="23">
        <f t="shared" si="2"/>
        <v>14089.503590454193</v>
      </c>
      <c r="V16" s="23">
        <f t="shared" si="2"/>
        <v>14089.503590454193</v>
      </c>
      <c r="W16" s="23">
        <f t="shared" si="2"/>
        <v>14089.503590454193</v>
      </c>
      <c r="X16" s="23">
        <f t="shared" si="2"/>
        <v>14089.503590454193</v>
      </c>
      <c r="Y16" s="23">
        <f t="shared" si="2"/>
        <v>14089.503590454193</v>
      </c>
      <c r="Z16" s="23">
        <f t="shared" si="2"/>
        <v>14089.503590454193</v>
      </c>
      <c r="AA16" s="23">
        <f t="shared" si="2"/>
        <v>14089.503590454193</v>
      </c>
      <c r="AB16" s="23">
        <f t="shared" si="2"/>
        <v>14089.503590454193</v>
      </c>
      <c r="AC16" s="23">
        <f t="shared" si="2"/>
        <v>14089.503590454193</v>
      </c>
      <c r="AD16" s="23">
        <f t="shared" si="2"/>
        <v>14089.503590454193</v>
      </c>
      <c r="AE16" s="23">
        <f t="shared" si="2"/>
        <v>14089.503590454193</v>
      </c>
      <c r="AF16" s="23">
        <f t="shared" si="2"/>
        <v>14089.503590454193</v>
      </c>
      <c r="AG16" s="23">
        <f t="shared" si="2"/>
        <v>14089.503590454193</v>
      </c>
    </row>
    <row r="17" spans="1:33">
      <c r="A17" s="17" t="s">
        <v>25</v>
      </c>
      <c r="B17" s="23">
        <f>'CCaMC-AFOaMCpUC-new US'!B17</f>
        <v>253749.82984753032</v>
      </c>
      <c r="C17" s="23">
        <f t="shared" si="1"/>
        <v>253749.82984753032</v>
      </c>
      <c r="D17" s="23">
        <f t="shared" si="2"/>
        <v>253749.82984753032</v>
      </c>
      <c r="E17" s="23">
        <f t="shared" si="2"/>
        <v>253749.82984753032</v>
      </c>
      <c r="F17" s="23">
        <f t="shared" si="2"/>
        <v>253749.82984753032</v>
      </c>
      <c r="G17" s="23">
        <f t="shared" si="2"/>
        <v>253749.82984753032</v>
      </c>
      <c r="H17" s="23">
        <f t="shared" si="2"/>
        <v>253749.82984753032</v>
      </c>
      <c r="I17" s="23">
        <f t="shared" si="2"/>
        <v>253749.82984753032</v>
      </c>
      <c r="J17" s="23">
        <f t="shared" si="2"/>
        <v>253749.82984753032</v>
      </c>
      <c r="K17" s="23">
        <f t="shared" si="2"/>
        <v>253749.82984753032</v>
      </c>
      <c r="L17" s="23">
        <f t="shared" si="2"/>
        <v>253749.82984753032</v>
      </c>
      <c r="M17" s="23">
        <f t="shared" si="2"/>
        <v>253749.82984753032</v>
      </c>
      <c r="N17" s="23">
        <f t="shared" si="2"/>
        <v>253749.82984753032</v>
      </c>
      <c r="O17" s="23">
        <f t="shared" si="2"/>
        <v>253749.82984753032</v>
      </c>
      <c r="P17" s="23">
        <f t="shared" si="2"/>
        <v>253749.82984753032</v>
      </c>
      <c r="Q17" s="23">
        <f t="shared" si="2"/>
        <v>253749.82984753032</v>
      </c>
      <c r="R17" s="23">
        <f t="shared" si="2"/>
        <v>253749.82984753032</v>
      </c>
      <c r="S17" s="23">
        <f t="shared" si="2"/>
        <v>253749.82984753032</v>
      </c>
      <c r="T17" s="23">
        <f t="shared" si="2"/>
        <v>253749.82984753032</v>
      </c>
      <c r="U17" s="23">
        <f t="shared" si="2"/>
        <v>253749.82984753032</v>
      </c>
      <c r="V17" s="23">
        <f t="shared" si="2"/>
        <v>253749.82984753032</v>
      </c>
      <c r="W17" s="23">
        <f t="shared" si="2"/>
        <v>253749.82984753032</v>
      </c>
      <c r="X17" s="23">
        <f t="shared" si="2"/>
        <v>253749.82984753032</v>
      </c>
      <c r="Y17" s="23">
        <f t="shared" si="2"/>
        <v>253749.82984753032</v>
      </c>
      <c r="Z17" s="23">
        <f t="shared" si="2"/>
        <v>253749.82984753032</v>
      </c>
      <c r="AA17" s="23">
        <f t="shared" si="2"/>
        <v>253749.82984753032</v>
      </c>
      <c r="AB17" s="23">
        <f t="shared" si="2"/>
        <v>253749.82984753032</v>
      </c>
      <c r="AC17" s="23">
        <f t="shared" si="2"/>
        <v>253749.82984753032</v>
      </c>
      <c r="AD17" s="23">
        <f t="shared" si="2"/>
        <v>253749.82984753032</v>
      </c>
      <c r="AE17" s="23">
        <f t="shared" si="2"/>
        <v>253749.82984753032</v>
      </c>
      <c r="AF17" s="23">
        <f t="shared" si="2"/>
        <v>253749.82984753032</v>
      </c>
      <c r="AG17" s="23">
        <f t="shared" si="2"/>
        <v>253749.82984753032</v>
      </c>
    </row>
    <row r="18" spans="1:33">
      <c r="A18" s="17"/>
      <c r="B18" s="17"/>
    </row>
    <row r="19" spans="1:33">
      <c r="A19" s="24"/>
      <c r="B19" s="17"/>
    </row>
    <row r="20" spans="1:33">
      <c r="A20" s="17"/>
      <c r="B20" s="17"/>
    </row>
    <row r="21" spans="1:33">
      <c r="A21" s="17"/>
      <c r="B21" s="17"/>
    </row>
    <row r="22" spans="1:33">
      <c r="A22" s="17"/>
      <c r="B22" s="17"/>
    </row>
    <row r="23" spans="1:33">
      <c r="A23" s="17"/>
      <c r="B23" s="17"/>
    </row>
  </sheetData>
  <phoneticPr fontId="31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17"/>
  <sheetViews>
    <sheetView workbookViewId="0">
      <selection activeCell="H22" sqref="H22"/>
    </sheetView>
  </sheetViews>
  <sheetFormatPr defaultColWidth="9.140625" defaultRowHeight="15"/>
  <cols>
    <col min="1" max="1" width="41.42578125" style="12" customWidth="1"/>
    <col min="2" max="3" width="9.140625" style="12" customWidth="1"/>
    <col min="4" max="16384" width="9.140625" style="12"/>
  </cols>
  <sheetData>
    <row r="1" spans="1:33" s="15" customFormat="1">
      <c r="A1" s="26" t="s">
        <v>55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16">
        <f>Calculation!B93</f>
        <v>1.0000847529451649</v>
      </c>
      <c r="C2" s="16">
        <f>$B2</f>
        <v>1.0000847529451649</v>
      </c>
      <c r="D2" s="16">
        <f t="shared" ref="D2:AG10" si="0">$B2</f>
        <v>1.0000847529451649</v>
      </c>
      <c r="E2" s="16">
        <f t="shared" si="0"/>
        <v>1.0000847529451649</v>
      </c>
      <c r="F2" s="16">
        <f t="shared" si="0"/>
        <v>1.0000847529451649</v>
      </c>
      <c r="G2" s="16">
        <f t="shared" si="0"/>
        <v>1.0000847529451649</v>
      </c>
      <c r="H2" s="16">
        <f t="shared" si="0"/>
        <v>1.0000847529451649</v>
      </c>
      <c r="I2" s="16">
        <f t="shared" si="0"/>
        <v>1.0000847529451649</v>
      </c>
      <c r="J2" s="16">
        <f t="shared" si="0"/>
        <v>1.0000847529451649</v>
      </c>
      <c r="K2" s="16">
        <f t="shared" si="0"/>
        <v>1.0000847529451649</v>
      </c>
      <c r="L2" s="16">
        <f t="shared" si="0"/>
        <v>1.0000847529451649</v>
      </c>
      <c r="M2" s="16">
        <f t="shared" si="0"/>
        <v>1.0000847529451649</v>
      </c>
      <c r="N2" s="16">
        <f t="shared" si="0"/>
        <v>1.0000847529451649</v>
      </c>
      <c r="O2" s="16">
        <f t="shared" si="0"/>
        <v>1.0000847529451649</v>
      </c>
      <c r="P2" s="16">
        <f t="shared" si="0"/>
        <v>1.0000847529451649</v>
      </c>
      <c r="Q2" s="16">
        <f t="shared" si="0"/>
        <v>1.0000847529451649</v>
      </c>
      <c r="R2" s="16">
        <f t="shared" si="0"/>
        <v>1.0000847529451649</v>
      </c>
      <c r="S2" s="16">
        <f t="shared" si="0"/>
        <v>1.0000847529451649</v>
      </c>
      <c r="T2" s="16">
        <f t="shared" si="0"/>
        <v>1.0000847529451649</v>
      </c>
      <c r="U2" s="16">
        <f t="shared" si="0"/>
        <v>1.0000847529451649</v>
      </c>
      <c r="V2" s="16">
        <f t="shared" si="0"/>
        <v>1.0000847529451649</v>
      </c>
      <c r="W2" s="16">
        <f t="shared" si="0"/>
        <v>1.0000847529451649</v>
      </c>
      <c r="X2" s="16">
        <f t="shared" si="0"/>
        <v>1.0000847529451649</v>
      </c>
      <c r="Y2" s="16">
        <f t="shared" si="0"/>
        <v>1.0000847529451649</v>
      </c>
      <c r="Z2" s="16">
        <f t="shared" si="0"/>
        <v>1.0000847529451649</v>
      </c>
      <c r="AA2" s="16">
        <f t="shared" si="0"/>
        <v>1.0000847529451649</v>
      </c>
      <c r="AB2" s="16">
        <f t="shared" si="0"/>
        <v>1.0000847529451649</v>
      </c>
      <c r="AC2" s="16">
        <f t="shared" si="0"/>
        <v>1.0000847529451649</v>
      </c>
      <c r="AD2" s="16">
        <f t="shared" si="0"/>
        <v>1.0000847529451649</v>
      </c>
      <c r="AE2" s="16">
        <f t="shared" si="0"/>
        <v>1.0000847529451649</v>
      </c>
      <c r="AF2" s="16">
        <f t="shared" si="0"/>
        <v>1.0000847529451649</v>
      </c>
      <c r="AG2" s="16">
        <f t="shared" si="0"/>
        <v>1.0000847529451649</v>
      </c>
    </row>
    <row r="3" spans="1:33">
      <c r="A3" s="12" t="s">
        <v>14</v>
      </c>
      <c r="B3" s="16">
        <f>Calculation!B94</f>
        <v>0.54241884905500459</v>
      </c>
      <c r="C3" s="16">
        <f t="shared" ref="C3:R17" si="1">$B3</f>
        <v>0.54241884905500459</v>
      </c>
      <c r="D3" s="16">
        <f t="shared" si="1"/>
        <v>0.54241884905500459</v>
      </c>
      <c r="E3" s="16">
        <f t="shared" si="1"/>
        <v>0.54241884905500459</v>
      </c>
      <c r="F3" s="16">
        <f t="shared" si="1"/>
        <v>0.54241884905500459</v>
      </c>
      <c r="G3" s="16">
        <f t="shared" si="1"/>
        <v>0.54241884905500459</v>
      </c>
      <c r="H3" s="16">
        <f t="shared" si="1"/>
        <v>0.54241884905500459</v>
      </c>
      <c r="I3" s="16">
        <f t="shared" si="1"/>
        <v>0.54241884905500459</v>
      </c>
      <c r="J3" s="16">
        <f t="shared" si="1"/>
        <v>0.54241884905500459</v>
      </c>
      <c r="K3" s="16">
        <f t="shared" si="1"/>
        <v>0.54241884905500459</v>
      </c>
      <c r="L3" s="16">
        <f t="shared" si="1"/>
        <v>0.54241884905500459</v>
      </c>
      <c r="M3" s="16">
        <f t="shared" si="1"/>
        <v>0.54241884905500459</v>
      </c>
      <c r="N3" s="16">
        <f t="shared" si="1"/>
        <v>0.54241884905500459</v>
      </c>
      <c r="O3" s="16">
        <f t="shared" si="1"/>
        <v>0.54241884905500459</v>
      </c>
      <c r="P3" s="16">
        <f t="shared" si="1"/>
        <v>0.54241884905500459</v>
      </c>
      <c r="Q3" s="16">
        <f t="shared" si="1"/>
        <v>0.54241884905500459</v>
      </c>
      <c r="R3" s="16">
        <f t="shared" si="1"/>
        <v>0.54241884905500459</v>
      </c>
      <c r="S3" s="16">
        <f t="shared" si="0"/>
        <v>0.54241884905500459</v>
      </c>
      <c r="T3" s="16">
        <f t="shared" si="0"/>
        <v>0.54241884905500459</v>
      </c>
      <c r="U3" s="16">
        <f t="shared" si="0"/>
        <v>0.54241884905500459</v>
      </c>
      <c r="V3" s="16">
        <f t="shared" si="0"/>
        <v>0.54241884905500459</v>
      </c>
      <c r="W3" s="16">
        <f t="shared" si="0"/>
        <v>0.54241884905500459</v>
      </c>
      <c r="X3" s="16">
        <f t="shared" si="0"/>
        <v>0.54241884905500459</v>
      </c>
      <c r="Y3" s="16">
        <f t="shared" si="0"/>
        <v>0.54241884905500459</v>
      </c>
      <c r="Z3" s="16">
        <f t="shared" si="0"/>
        <v>0.54241884905500459</v>
      </c>
      <c r="AA3" s="16">
        <f t="shared" si="0"/>
        <v>0.54241884905500459</v>
      </c>
      <c r="AB3" s="16">
        <f t="shared" si="0"/>
        <v>0.54241884905500459</v>
      </c>
      <c r="AC3" s="16">
        <f t="shared" si="0"/>
        <v>0.54241884905500459</v>
      </c>
      <c r="AD3" s="16">
        <f t="shared" si="0"/>
        <v>0.54241884905500459</v>
      </c>
      <c r="AE3" s="16">
        <f t="shared" si="0"/>
        <v>0.54241884905500459</v>
      </c>
      <c r="AF3" s="16">
        <f t="shared" si="0"/>
        <v>0.54241884905500459</v>
      </c>
      <c r="AG3" s="16">
        <f t="shared" si="0"/>
        <v>0.54241884905500459</v>
      </c>
    </row>
    <row r="4" spans="1:33">
      <c r="A4" s="12" t="s">
        <v>7</v>
      </c>
      <c r="B4" s="16">
        <f>Calculation!B95</f>
        <v>1.6865836087804049</v>
      </c>
      <c r="C4" s="16">
        <f t="shared" si="1"/>
        <v>1.6865836087804049</v>
      </c>
      <c r="D4" s="16">
        <f t="shared" si="0"/>
        <v>1.6865836087804049</v>
      </c>
      <c r="E4" s="16">
        <f t="shared" si="0"/>
        <v>1.6865836087804049</v>
      </c>
      <c r="F4" s="16">
        <f t="shared" si="0"/>
        <v>1.6865836087804049</v>
      </c>
      <c r="G4" s="16">
        <f t="shared" si="0"/>
        <v>1.6865836087804049</v>
      </c>
      <c r="H4" s="16">
        <f t="shared" si="0"/>
        <v>1.6865836087804049</v>
      </c>
      <c r="I4" s="16">
        <f t="shared" si="0"/>
        <v>1.6865836087804049</v>
      </c>
      <c r="J4" s="16">
        <f t="shared" si="0"/>
        <v>1.6865836087804049</v>
      </c>
      <c r="K4" s="16">
        <f t="shared" si="0"/>
        <v>1.6865836087804049</v>
      </c>
      <c r="L4" s="16">
        <f t="shared" si="0"/>
        <v>1.6865836087804049</v>
      </c>
      <c r="M4" s="16">
        <f t="shared" si="0"/>
        <v>1.6865836087804049</v>
      </c>
      <c r="N4" s="16">
        <f t="shared" si="0"/>
        <v>1.6865836087804049</v>
      </c>
      <c r="O4" s="16">
        <f t="shared" si="0"/>
        <v>1.6865836087804049</v>
      </c>
      <c r="P4" s="16">
        <f t="shared" si="0"/>
        <v>1.6865836087804049</v>
      </c>
      <c r="Q4" s="16">
        <f t="shared" si="0"/>
        <v>1.6865836087804049</v>
      </c>
      <c r="R4" s="16">
        <f t="shared" si="0"/>
        <v>1.6865836087804049</v>
      </c>
      <c r="S4" s="16">
        <f t="shared" si="0"/>
        <v>1.6865836087804049</v>
      </c>
      <c r="T4" s="16">
        <f t="shared" si="0"/>
        <v>1.6865836087804049</v>
      </c>
      <c r="U4" s="16">
        <f t="shared" si="0"/>
        <v>1.6865836087804049</v>
      </c>
      <c r="V4" s="16">
        <f t="shared" si="0"/>
        <v>1.6865836087804049</v>
      </c>
      <c r="W4" s="16">
        <f t="shared" si="0"/>
        <v>1.6865836087804049</v>
      </c>
      <c r="X4" s="16">
        <f t="shared" si="0"/>
        <v>1.6865836087804049</v>
      </c>
      <c r="Y4" s="16">
        <f t="shared" si="0"/>
        <v>1.6865836087804049</v>
      </c>
      <c r="Z4" s="16">
        <f t="shared" si="0"/>
        <v>1.6865836087804049</v>
      </c>
      <c r="AA4" s="16">
        <f t="shared" si="0"/>
        <v>1.6865836087804049</v>
      </c>
      <c r="AB4" s="16">
        <f t="shared" si="0"/>
        <v>1.6865836087804049</v>
      </c>
      <c r="AC4" s="16">
        <f t="shared" si="0"/>
        <v>1.6865836087804049</v>
      </c>
      <c r="AD4" s="16">
        <f t="shared" si="0"/>
        <v>1.6865836087804049</v>
      </c>
      <c r="AE4" s="16">
        <f t="shared" si="0"/>
        <v>1.6865836087804049</v>
      </c>
      <c r="AF4" s="16">
        <f t="shared" si="0"/>
        <v>1.6865836087804049</v>
      </c>
      <c r="AG4" s="16">
        <f t="shared" si="0"/>
        <v>1.6865836087804049</v>
      </c>
    </row>
    <row r="5" spans="1:33">
      <c r="A5" s="12" t="s">
        <v>8</v>
      </c>
      <c r="B5" s="16">
        <f>'CCaMC-VOaMCpUC-pre-ret US'!B5</f>
        <v>0</v>
      </c>
      <c r="C5" s="16">
        <f t="shared" si="1"/>
        <v>0</v>
      </c>
      <c r="D5" s="16">
        <f t="shared" si="0"/>
        <v>0</v>
      </c>
      <c r="E5" s="16">
        <f t="shared" si="0"/>
        <v>0</v>
      </c>
      <c r="F5" s="16">
        <f t="shared" si="0"/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6">
        <f t="shared" si="0"/>
        <v>0</v>
      </c>
      <c r="N5" s="16">
        <f t="shared" si="0"/>
        <v>0</v>
      </c>
      <c r="O5" s="16">
        <f t="shared" si="0"/>
        <v>0</v>
      </c>
      <c r="P5" s="16">
        <f t="shared" si="0"/>
        <v>0</v>
      </c>
      <c r="Q5" s="16">
        <f t="shared" si="0"/>
        <v>0</v>
      </c>
      <c r="R5" s="16">
        <f t="shared" si="0"/>
        <v>0</v>
      </c>
      <c r="S5" s="16">
        <f t="shared" si="0"/>
        <v>0</v>
      </c>
      <c r="T5" s="16">
        <f t="shared" si="0"/>
        <v>0</v>
      </c>
      <c r="U5" s="16">
        <f t="shared" si="0"/>
        <v>0</v>
      </c>
      <c r="V5" s="16">
        <f t="shared" si="0"/>
        <v>0</v>
      </c>
      <c r="W5" s="16">
        <f t="shared" si="0"/>
        <v>0</v>
      </c>
      <c r="X5" s="16">
        <f t="shared" si="0"/>
        <v>0</v>
      </c>
      <c r="Y5" s="16">
        <f t="shared" si="0"/>
        <v>0</v>
      </c>
      <c r="Z5" s="16">
        <f t="shared" si="0"/>
        <v>0</v>
      </c>
      <c r="AA5" s="16">
        <f t="shared" si="0"/>
        <v>0</v>
      </c>
      <c r="AB5" s="16">
        <f t="shared" si="0"/>
        <v>0</v>
      </c>
      <c r="AC5" s="16">
        <f t="shared" si="0"/>
        <v>0</v>
      </c>
      <c r="AD5" s="16">
        <f t="shared" si="0"/>
        <v>0</v>
      </c>
      <c r="AE5" s="16">
        <f t="shared" si="0"/>
        <v>0</v>
      </c>
      <c r="AF5" s="16">
        <f t="shared" si="0"/>
        <v>0</v>
      </c>
      <c r="AG5" s="16">
        <f t="shared" si="0"/>
        <v>0</v>
      </c>
    </row>
    <row r="6" spans="1:33">
      <c r="A6" s="12" t="s">
        <v>21</v>
      </c>
      <c r="B6" s="16">
        <f>Calculation!B97</f>
        <v>8.4752945164844468E-2</v>
      </c>
      <c r="C6" s="16">
        <f t="shared" si="1"/>
        <v>8.4752945164844468E-2</v>
      </c>
      <c r="D6" s="16">
        <f t="shared" si="0"/>
        <v>8.4752945164844468E-2</v>
      </c>
      <c r="E6" s="16">
        <f t="shared" si="0"/>
        <v>8.4752945164844468E-2</v>
      </c>
      <c r="F6" s="16">
        <f t="shared" si="0"/>
        <v>8.4752945164844468E-2</v>
      </c>
      <c r="G6" s="16">
        <f t="shared" si="0"/>
        <v>8.4752945164844468E-2</v>
      </c>
      <c r="H6" s="16">
        <f t="shared" si="0"/>
        <v>8.4752945164844468E-2</v>
      </c>
      <c r="I6" s="16">
        <f t="shared" si="0"/>
        <v>8.4752945164844468E-2</v>
      </c>
      <c r="J6" s="16">
        <f t="shared" si="0"/>
        <v>8.4752945164844468E-2</v>
      </c>
      <c r="K6" s="16">
        <f t="shared" si="0"/>
        <v>8.4752945164844468E-2</v>
      </c>
      <c r="L6" s="16">
        <f t="shared" si="0"/>
        <v>8.4752945164844468E-2</v>
      </c>
      <c r="M6" s="16">
        <f t="shared" si="0"/>
        <v>8.4752945164844468E-2</v>
      </c>
      <c r="N6" s="16">
        <f t="shared" si="0"/>
        <v>8.4752945164844468E-2</v>
      </c>
      <c r="O6" s="16">
        <f t="shared" si="0"/>
        <v>8.4752945164844468E-2</v>
      </c>
      <c r="P6" s="16">
        <f t="shared" si="0"/>
        <v>8.4752945164844468E-2</v>
      </c>
      <c r="Q6" s="16">
        <f t="shared" si="0"/>
        <v>8.4752945164844468E-2</v>
      </c>
      <c r="R6" s="16">
        <f t="shared" si="0"/>
        <v>8.4752945164844468E-2</v>
      </c>
      <c r="S6" s="16">
        <f t="shared" si="0"/>
        <v>8.4752945164844468E-2</v>
      </c>
      <c r="T6" s="16">
        <f t="shared" si="0"/>
        <v>8.4752945164844468E-2</v>
      </c>
      <c r="U6" s="16">
        <f t="shared" si="0"/>
        <v>8.4752945164844468E-2</v>
      </c>
      <c r="V6" s="16">
        <f t="shared" si="0"/>
        <v>8.4752945164844468E-2</v>
      </c>
      <c r="W6" s="16">
        <f t="shared" si="0"/>
        <v>8.4752945164844468E-2</v>
      </c>
      <c r="X6" s="16">
        <f t="shared" si="0"/>
        <v>8.4752945164844468E-2</v>
      </c>
      <c r="Y6" s="16">
        <f t="shared" si="0"/>
        <v>8.4752945164844468E-2</v>
      </c>
      <c r="Z6" s="16">
        <f t="shared" si="0"/>
        <v>8.4752945164844468E-2</v>
      </c>
      <c r="AA6" s="16">
        <f t="shared" si="0"/>
        <v>8.4752945164844468E-2</v>
      </c>
      <c r="AB6" s="16">
        <f t="shared" si="0"/>
        <v>8.4752945164844468E-2</v>
      </c>
      <c r="AC6" s="16">
        <f t="shared" si="0"/>
        <v>8.4752945164844468E-2</v>
      </c>
      <c r="AD6" s="16">
        <f t="shared" si="0"/>
        <v>8.4752945164844468E-2</v>
      </c>
      <c r="AE6" s="16">
        <f t="shared" si="0"/>
        <v>8.4752945164844468E-2</v>
      </c>
      <c r="AF6" s="16">
        <f t="shared" si="0"/>
        <v>8.4752945164844468E-2</v>
      </c>
      <c r="AG6" s="16">
        <f t="shared" si="0"/>
        <v>8.4752945164844468E-2</v>
      </c>
    </row>
    <row r="7" spans="1:33">
      <c r="A7" s="12" t="s">
        <v>9</v>
      </c>
      <c r="B7" s="16">
        <f>Calculation!B98</f>
        <v>8.4752945164844468E-2</v>
      </c>
      <c r="C7" s="16">
        <f t="shared" si="1"/>
        <v>8.4752945164844468E-2</v>
      </c>
      <c r="D7" s="16">
        <f t="shared" si="0"/>
        <v>8.4752945164844468E-2</v>
      </c>
      <c r="E7" s="16">
        <f t="shared" si="0"/>
        <v>8.4752945164844468E-2</v>
      </c>
      <c r="F7" s="16">
        <f t="shared" si="0"/>
        <v>8.4752945164844468E-2</v>
      </c>
      <c r="G7" s="16">
        <f t="shared" si="0"/>
        <v>8.4752945164844468E-2</v>
      </c>
      <c r="H7" s="16">
        <f t="shared" si="0"/>
        <v>8.4752945164844468E-2</v>
      </c>
      <c r="I7" s="16">
        <f t="shared" si="0"/>
        <v>8.4752945164844468E-2</v>
      </c>
      <c r="J7" s="16">
        <f t="shared" si="0"/>
        <v>8.4752945164844468E-2</v>
      </c>
      <c r="K7" s="16">
        <f t="shared" si="0"/>
        <v>8.4752945164844468E-2</v>
      </c>
      <c r="L7" s="16">
        <f t="shared" si="0"/>
        <v>8.4752945164844468E-2</v>
      </c>
      <c r="M7" s="16">
        <f t="shared" si="0"/>
        <v>8.4752945164844468E-2</v>
      </c>
      <c r="N7" s="16">
        <f t="shared" si="0"/>
        <v>8.4752945164844468E-2</v>
      </c>
      <c r="O7" s="16">
        <f t="shared" si="0"/>
        <v>8.4752945164844468E-2</v>
      </c>
      <c r="P7" s="16">
        <f t="shared" si="0"/>
        <v>8.4752945164844468E-2</v>
      </c>
      <c r="Q7" s="16">
        <f t="shared" si="0"/>
        <v>8.4752945164844468E-2</v>
      </c>
      <c r="R7" s="16">
        <f t="shared" si="0"/>
        <v>8.4752945164844468E-2</v>
      </c>
      <c r="S7" s="16">
        <f t="shared" si="0"/>
        <v>8.4752945164844468E-2</v>
      </c>
      <c r="T7" s="16">
        <f t="shared" si="0"/>
        <v>8.4752945164844468E-2</v>
      </c>
      <c r="U7" s="16">
        <f t="shared" si="0"/>
        <v>8.4752945164844468E-2</v>
      </c>
      <c r="V7" s="16">
        <f t="shared" si="0"/>
        <v>8.4752945164844468E-2</v>
      </c>
      <c r="W7" s="16">
        <f t="shared" si="0"/>
        <v>8.4752945164844468E-2</v>
      </c>
      <c r="X7" s="16">
        <f t="shared" si="0"/>
        <v>8.4752945164844468E-2</v>
      </c>
      <c r="Y7" s="16">
        <f t="shared" si="0"/>
        <v>8.4752945164844468E-2</v>
      </c>
      <c r="Z7" s="16">
        <f t="shared" si="0"/>
        <v>8.4752945164844468E-2</v>
      </c>
      <c r="AA7" s="16">
        <f t="shared" si="0"/>
        <v>8.4752945164844468E-2</v>
      </c>
      <c r="AB7" s="16">
        <f t="shared" si="0"/>
        <v>8.4752945164844468E-2</v>
      </c>
      <c r="AC7" s="16">
        <f t="shared" si="0"/>
        <v>8.4752945164844468E-2</v>
      </c>
      <c r="AD7" s="16">
        <f t="shared" si="0"/>
        <v>8.4752945164844468E-2</v>
      </c>
      <c r="AE7" s="16">
        <f t="shared" si="0"/>
        <v>8.4752945164844468E-2</v>
      </c>
      <c r="AF7" s="16">
        <f t="shared" si="0"/>
        <v>8.4752945164844468E-2</v>
      </c>
      <c r="AG7" s="16">
        <f t="shared" si="0"/>
        <v>8.4752945164844468E-2</v>
      </c>
    </row>
    <row r="8" spans="1:33">
      <c r="A8" s="12" t="s">
        <v>10</v>
      </c>
      <c r="B8" s="16">
        <f>'CCaMC-VOaMCpUC-pre-ret US'!B8</f>
        <v>0</v>
      </c>
      <c r="C8" s="16">
        <f t="shared" si="1"/>
        <v>0</v>
      </c>
      <c r="D8" s="16">
        <f t="shared" si="0"/>
        <v>0</v>
      </c>
      <c r="E8" s="16">
        <f t="shared" si="0"/>
        <v>0</v>
      </c>
      <c r="F8" s="16">
        <f t="shared" si="0"/>
        <v>0</v>
      </c>
      <c r="G8" s="16">
        <f t="shared" si="0"/>
        <v>0</v>
      </c>
      <c r="H8" s="16">
        <f t="shared" si="0"/>
        <v>0</v>
      </c>
      <c r="I8" s="16">
        <f t="shared" si="0"/>
        <v>0</v>
      </c>
      <c r="J8" s="16">
        <f t="shared" si="0"/>
        <v>0</v>
      </c>
      <c r="K8" s="16">
        <f t="shared" si="0"/>
        <v>0</v>
      </c>
      <c r="L8" s="16">
        <f t="shared" si="0"/>
        <v>0</v>
      </c>
      <c r="M8" s="16">
        <f t="shared" si="0"/>
        <v>0</v>
      </c>
      <c r="N8" s="16">
        <f t="shared" si="0"/>
        <v>0</v>
      </c>
      <c r="O8" s="16">
        <f t="shared" si="0"/>
        <v>0</v>
      </c>
      <c r="P8" s="16">
        <f t="shared" si="0"/>
        <v>0</v>
      </c>
      <c r="Q8" s="16">
        <f t="shared" si="0"/>
        <v>0</v>
      </c>
      <c r="R8" s="16">
        <f t="shared" si="0"/>
        <v>0</v>
      </c>
      <c r="S8" s="16">
        <f t="shared" si="0"/>
        <v>0</v>
      </c>
      <c r="T8" s="16">
        <f t="shared" si="0"/>
        <v>0</v>
      </c>
      <c r="U8" s="16">
        <f t="shared" si="0"/>
        <v>0</v>
      </c>
      <c r="V8" s="16">
        <f t="shared" si="0"/>
        <v>0</v>
      </c>
      <c r="W8" s="16">
        <f t="shared" si="0"/>
        <v>0</v>
      </c>
      <c r="X8" s="16">
        <f t="shared" si="0"/>
        <v>0</v>
      </c>
      <c r="Y8" s="16">
        <f t="shared" si="0"/>
        <v>0</v>
      </c>
      <c r="Z8" s="16">
        <f t="shared" si="0"/>
        <v>0</v>
      </c>
      <c r="AA8" s="16">
        <f t="shared" si="0"/>
        <v>0</v>
      </c>
      <c r="AB8" s="16">
        <f t="shared" si="0"/>
        <v>0</v>
      </c>
      <c r="AC8" s="16">
        <f t="shared" si="0"/>
        <v>0</v>
      </c>
      <c r="AD8" s="16">
        <f t="shared" si="0"/>
        <v>0</v>
      </c>
      <c r="AE8" s="16">
        <f t="shared" si="0"/>
        <v>0</v>
      </c>
      <c r="AF8" s="16">
        <f t="shared" si="0"/>
        <v>0</v>
      </c>
      <c r="AG8" s="16">
        <f t="shared" si="0"/>
        <v>0</v>
      </c>
    </row>
    <row r="9" spans="1:33">
      <c r="A9" s="12" t="s">
        <v>11</v>
      </c>
      <c r="B9" s="16">
        <f>'CCaMC-VOaMCpUC-pre-ret US'!B9</f>
        <v>6.9518421539183022</v>
      </c>
      <c r="C9" s="16">
        <f t="shared" si="1"/>
        <v>6.9518421539183022</v>
      </c>
      <c r="D9" s="16">
        <f t="shared" si="0"/>
        <v>6.9518421539183022</v>
      </c>
      <c r="E9" s="16">
        <f t="shared" si="0"/>
        <v>6.9518421539183022</v>
      </c>
      <c r="F9" s="16">
        <f t="shared" si="0"/>
        <v>6.9518421539183022</v>
      </c>
      <c r="G9" s="16">
        <f t="shared" si="0"/>
        <v>6.9518421539183022</v>
      </c>
      <c r="H9" s="16">
        <f t="shared" si="0"/>
        <v>6.9518421539183022</v>
      </c>
      <c r="I9" s="16">
        <f t="shared" si="0"/>
        <v>6.9518421539183022</v>
      </c>
      <c r="J9" s="16">
        <f t="shared" si="0"/>
        <v>6.9518421539183022</v>
      </c>
      <c r="K9" s="16">
        <f t="shared" si="0"/>
        <v>6.9518421539183022</v>
      </c>
      <c r="L9" s="16">
        <f t="shared" si="0"/>
        <v>6.9518421539183022</v>
      </c>
      <c r="M9" s="16">
        <f t="shared" si="0"/>
        <v>6.9518421539183022</v>
      </c>
      <c r="N9" s="16">
        <f t="shared" si="0"/>
        <v>6.9518421539183022</v>
      </c>
      <c r="O9" s="16">
        <f t="shared" si="0"/>
        <v>6.9518421539183022</v>
      </c>
      <c r="P9" s="16">
        <f t="shared" si="0"/>
        <v>6.9518421539183022</v>
      </c>
      <c r="Q9" s="16">
        <f t="shared" si="0"/>
        <v>6.9518421539183022</v>
      </c>
      <c r="R9" s="16">
        <f t="shared" si="0"/>
        <v>6.9518421539183022</v>
      </c>
      <c r="S9" s="16">
        <f t="shared" si="0"/>
        <v>6.9518421539183022</v>
      </c>
      <c r="T9" s="16">
        <f t="shared" si="0"/>
        <v>6.9518421539183022</v>
      </c>
      <c r="U9" s="16">
        <f t="shared" si="0"/>
        <v>6.9518421539183022</v>
      </c>
      <c r="V9" s="16">
        <f t="shared" si="0"/>
        <v>6.9518421539183022</v>
      </c>
      <c r="W9" s="16">
        <f t="shared" si="0"/>
        <v>6.9518421539183022</v>
      </c>
      <c r="X9" s="16">
        <f t="shared" si="0"/>
        <v>6.9518421539183022</v>
      </c>
      <c r="Y9" s="16">
        <f t="shared" si="0"/>
        <v>6.9518421539183022</v>
      </c>
      <c r="Z9" s="16">
        <f t="shared" si="0"/>
        <v>6.9518421539183022</v>
      </c>
      <c r="AA9" s="16">
        <f t="shared" si="0"/>
        <v>6.9518421539183022</v>
      </c>
      <c r="AB9" s="16">
        <f t="shared" si="0"/>
        <v>6.9518421539183022</v>
      </c>
      <c r="AC9" s="16">
        <f t="shared" si="0"/>
        <v>6.9518421539183022</v>
      </c>
      <c r="AD9" s="16">
        <f t="shared" si="0"/>
        <v>6.9518421539183022</v>
      </c>
      <c r="AE9" s="16">
        <f t="shared" si="0"/>
        <v>6.9518421539183022</v>
      </c>
      <c r="AF9" s="16">
        <f t="shared" si="0"/>
        <v>6.9518421539183022</v>
      </c>
      <c r="AG9" s="16">
        <f t="shared" si="0"/>
        <v>6.9518421539183022</v>
      </c>
    </row>
    <row r="10" spans="1:33">
      <c r="A10" s="12" t="s">
        <v>15</v>
      </c>
      <c r="B10" s="16">
        <f>'CCaMC-VOaMCpUC-pre-ret US'!B10</f>
        <v>0</v>
      </c>
      <c r="C10" s="16">
        <f t="shared" si="1"/>
        <v>0</v>
      </c>
      <c r="D10" s="16">
        <f t="shared" si="0"/>
        <v>0</v>
      </c>
      <c r="E10" s="16">
        <f t="shared" si="0"/>
        <v>0</v>
      </c>
      <c r="F10" s="16">
        <f t="shared" si="0"/>
        <v>0</v>
      </c>
      <c r="G10" s="16">
        <f t="shared" si="0"/>
        <v>0</v>
      </c>
      <c r="H10" s="16">
        <f t="shared" si="0"/>
        <v>0</v>
      </c>
      <c r="I10" s="16">
        <f t="shared" si="0"/>
        <v>0</v>
      </c>
      <c r="J10" s="16">
        <f t="shared" si="0"/>
        <v>0</v>
      </c>
      <c r="K10" s="16">
        <f t="shared" si="0"/>
        <v>0</v>
      </c>
      <c r="L10" s="16">
        <f t="shared" si="0"/>
        <v>0</v>
      </c>
      <c r="M10" s="16">
        <f t="shared" si="0"/>
        <v>0</v>
      </c>
      <c r="N10" s="16">
        <f t="shared" si="0"/>
        <v>0</v>
      </c>
      <c r="O10" s="16">
        <f t="shared" si="0"/>
        <v>0</v>
      </c>
      <c r="P10" s="16">
        <f t="shared" si="0"/>
        <v>0</v>
      </c>
      <c r="Q10" s="16">
        <f t="shared" si="0"/>
        <v>0</v>
      </c>
      <c r="R10" s="16">
        <f t="shared" si="0"/>
        <v>0</v>
      </c>
      <c r="S10" s="16">
        <f t="shared" si="0"/>
        <v>0</v>
      </c>
      <c r="T10" s="16">
        <f t="shared" si="0"/>
        <v>0</v>
      </c>
      <c r="U10" s="16">
        <f t="shared" si="0"/>
        <v>0</v>
      </c>
      <c r="V10" s="16">
        <f t="shared" si="0"/>
        <v>0</v>
      </c>
      <c r="W10" s="16">
        <f t="shared" si="0"/>
        <v>0</v>
      </c>
      <c r="X10" s="16">
        <f t="shared" si="0"/>
        <v>0</v>
      </c>
      <c r="Y10" s="16">
        <f t="shared" si="0"/>
        <v>0</v>
      </c>
      <c r="Z10" s="16">
        <f t="shared" si="0"/>
        <v>0</v>
      </c>
      <c r="AA10" s="16">
        <f t="shared" si="0"/>
        <v>0</v>
      </c>
      <c r="AB10" s="16">
        <f t="shared" si="0"/>
        <v>0</v>
      </c>
      <c r="AC10" s="16">
        <f t="shared" si="0"/>
        <v>0</v>
      </c>
      <c r="AD10" s="16">
        <f t="shared" si="0"/>
        <v>0</v>
      </c>
      <c r="AE10" s="16">
        <f t="shared" si="0"/>
        <v>0</v>
      </c>
      <c r="AF10" s="16">
        <f t="shared" si="0"/>
        <v>0</v>
      </c>
      <c r="AG10" s="16">
        <f t="shared" si="0"/>
        <v>0</v>
      </c>
    </row>
    <row r="11" spans="1:33">
      <c r="A11" s="12" t="s">
        <v>16</v>
      </c>
      <c r="B11" s="16">
        <f>'CCaMC-VOaMCpUC-pre-ret US'!B11</f>
        <v>2.2124867557274697</v>
      </c>
      <c r="C11" s="16">
        <f t="shared" si="1"/>
        <v>2.2124867557274697</v>
      </c>
      <c r="D11" s="16">
        <f t="shared" si="1"/>
        <v>2.2124867557274697</v>
      </c>
      <c r="E11" s="16">
        <f t="shared" si="1"/>
        <v>2.2124867557274697</v>
      </c>
      <c r="F11" s="16">
        <f t="shared" si="1"/>
        <v>2.2124867557274697</v>
      </c>
      <c r="G11" s="16">
        <f t="shared" si="1"/>
        <v>2.2124867557274697</v>
      </c>
      <c r="H11" s="16">
        <f t="shared" si="1"/>
        <v>2.2124867557274697</v>
      </c>
      <c r="I11" s="16">
        <f t="shared" si="1"/>
        <v>2.2124867557274697</v>
      </c>
      <c r="J11" s="16">
        <f t="shared" si="1"/>
        <v>2.2124867557274697</v>
      </c>
      <c r="K11" s="16">
        <f t="shared" si="1"/>
        <v>2.2124867557274697</v>
      </c>
      <c r="L11" s="16">
        <f t="shared" si="1"/>
        <v>2.2124867557274697</v>
      </c>
      <c r="M11" s="16">
        <f t="shared" si="1"/>
        <v>2.2124867557274697</v>
      </c>
      <c r="N11" s="16">
        <f t="shared" si="1"/>
        <v>2.2124867557274697</v>
      </c>
      <c r="O11" s="16">
        <f t="shared" si="1"/>
        <v>2.2124867557274697</v>
      </c>
      <c r="P11" s="16">
        <f t="shared" si="1"/>
        <v>2.2124867557274697</v>
      </c>
      <c r="Q11" s="16">
        <f t="shared" si="1"/>
        <v>2.2124867557274697</v>
      </c>
      <c r="R11" s="16">
        <f t="shared" si="1"/>
        <v>2.2124867557274697</v>
      </c>
      <c r="S11" s="16">
        <f t="shared" ref="S11:AG17" si="2">$B11</f>
        <v>2.2124867557274697</v>
      </c>
      <c r="T11" s="16">
        <f t="shared" si="2"/>
        <v>2.2124867557274697</v>
      </c>
      <c r="U11" s="16">
        <f t="shared" si="2"/>
        <v>2.2124867557274697</v>
      </c>
      <c r="V11" s="16">
        <f t="shared" si="2"/>
        <v>2.2124867557274697</v>
      </c>
      <c r="W11" s="16">
        <f t="shared" si="2"/>
        <v>2.2124867557274697</v>
      </c>
      <c r="X11" s="16">
        <f t="shared" si="2"/>
        <v>2.2124867557274697</v>
      </c>
      <c r="Y11" s="16">
        <f t="shared" si="2"/>
        <v>2.2124867557274697</v>
      </c>
      <c r="Z11" s="16">
        <f t="shared" si="2"/>
        <v>2.2124867557274697</v>
      </c>
      <c r="AA11" s="16">
        <f t="shared" si="2"/>
        <v>2.2124867557274697</v>
      </c>
      <c r="AB11" s="16">
        <f t="shared" si="2"/>
        <v>2.2124867557274697</v>
      </c>
      <c r="AC11" s="16">
        <f t="shared" si="2"/>
        <v>2.2124867557274697</v>
      </c>
      <c r="AD11" s="16">
        <f t="shared" si="2"/>
        <v>2.2124867557274697</v>
      </c>
      <c r="AE11" s="16">
        <f t="shared" si="2"/>
        <v>2.2124867557274697</v>
      </c>
      <c r="AF11" s="16">
        <f t="shared" si="2"/>
        <v>2.2124867557274697</v>
      </c>
      <c r="AG11" s="16">
        <f t="shared" si="2"/>
        <v>2.2124867557274697</v>
      </c>
    </row>
    <row r="12" spans="1:33">
      <c r="A12" s="12" t="s">
        <v>17</v>
      </c>
      <c r="B12" s="16">
        <f>'CCaMC-VOaMCpUC-pre-ret US'!B12</f>
        <v>7.295618081459569</v>
      </c>
      <c r="C12" s="16">
        <f t="shared" si="1"/>
        <v>7.295618081459569</v>
      </c>
      <c r="D12" s="16">
        <f t="shared" si="1"/>
        <v>7.295618081459569</v>
      </c>
      <c r="E12" s="16">
        <f t="shared" si="1"/>
        <v>7.295618081459569</v>
      </c>
      <c r="F12" s="16">
        <f t="shared" si="1"/>
        <v>7.295618081459569</v>
      </c>
      <c r="G12" s="16">
        <f t="shared" si="1"/>
        <v>7.295618081459569</v>
      </c>
      <c r="H12" s="16">
        <f t="shared" si="1"/>
        <v>7.295618081459569</v>
      </c>
      <c r="I12" s="16">
        <f t="shared" si="1"/>
        <v>7.295618081459569</v>
      </c>
      <c r="J12" s="16">
        <f t="shared" si="1"/>
        <v>7.295618081459569</v>
      </c>
      <c r="K12" s="16">
        <f t="shared" si="1"/>
        <v>7.295618081459569</v>
      </c>
      <c r="L12" s="16">
        <f t="shared" si="1"/>
        <v>7.295618081459569</v>
      </c>
      <c r="M12" s="16">
        <f t="shared" si="1"/>
        <v>7.295618081459569</v>
      </c>
      <c r="N12" s="16">
        <f t="shared" si="1"/>
        <v>7.295618081459569</v>
      </c>
      <c r="O12" s="16">
        <f t="shared" si="1"/>
        <v>7.295618081459569</v>
      </c>
      <c r="P12" s="16">
        <f t="shared" si="1"/>
        <v>7.295618081459569</v>
      </c>
      <c r="Q12" s="16">
        <f t="shared" si="1"/>
        <v>7.295618081459569</v>
      </c>
      <c r="R12" s="16">
        <f t="shared" si="1"/>
        <v>7.295618081459569</v>
      </c>
      <c r="S12" s="16">
        <f t="shared" si="2"/>
        <v>7.295618081459569</v>
      </c>
      <c r="T12" s="16">
        <f t="shared" si="2"/>
        <v>7.295618081459569</v>
      </c>
      <c r="U12" s="16">
        <f t="shared" si="2"/>
        <v>7.295618081459569</v>
      </c>
      <c r="V12" s="16">
        <f t="shared" si="2"/>
        <v>7.295618081459569</v>
      </c>
      <c r="W12" s="16">
        <f t="shared" si="2"/>
        <v>7.295618081459569</v>
      </c>
      <c r="X12" s="16">
        <f t="shared" si="2"/>
        <v>7.295618081459569</v>
      </c>
      <c r="Y12" s="16">
        <f t="shared" si="2"/>
        <v>7.295618081459569</v>
      </c>
      <c r="Z12" s="16">
        <f t="shared" si="2"/>
        <v>7.295618081459569</v>
      </c>
      <c r="AA12" s="16">
        <f t="shared" si="2"/>
        <v>7.295618081459569</v>
      </c>
      <c r="AB12" s="16">
        <f t="shared" si="2"/>
        <v>7.295618081459569</v>
      </c>
      <c r="AC12" s="16">
        <f t="shared" si="2"/>
        <v>7.295618081459569</v>
      </c>
      <c r="AD12" s="16">
        <f t="shared" si="2"/>
        <v>7.295618081459569</v>
      </c>
      <c r="AE12" s="16">
        <f t="shared" si="2"/>
        <v>7.295618081459569</v>
      </c>
      <c r="AF12" s="16">
        <f t="shared" si="2"/>
        <v>7.295618081459569</v>
      </c>
      <c r="AG12" s="16">
        <f t="shared" si="2"/>
        <v>7.295618081459569</v>
      </c>
    </row>
    <row r="13" spans="1:33">
      <c r="A13" s="12" t="s">
        <v>22</v>
      </c>
      <c r="B13" s="16">
        <f>'CCaMC-VOaMCpUC-pre-ret US'!B13</f>
        <v>6.1423270460699575</v>
      </c>
      <c r="C13" s="16">
        <f t="shared" si="1"/>
        <v>6.1423270460699575</v>
      </c>
      <c r="D13" s="16">
        <f t="shared" si="1"/>
        <v>6.1423270460699575</v>
      </c>
      <c r="E13" s="16">
        <f t="shared" si="1"/>
        <v>6.1423270460699575</v>
      </c>
      <c r="F13" s="16">
        <f t="shared" si="1"/>
        <v>6.1423270460699575</v>
      </c>
      <c r="G13" s="16">
        <f t="shared" si="1"/>
        <v>6.1423270460699575</v>
      </c>
      <c r="H13" s="16">
        <f t="shared" si="1"/>
        <v>6.1423270460699575</v>
      </c>
      <c r="I13" s="16">
        <f t="shared" si="1"/>
        <v>6.1423270460699575</v>
      </c>
      <c r="J13" s="16">
        <f t="shared" si="1"/>
        <v>6.1423270460699575</v>
      </c>
      <c r="K13" s="16">
        <f t="shared" si="1"/>
        <v>6.1423270460699575</v>
      </c>
      <c r="L13" s="16">
        <f t="shared" si="1"/>
        <v>6.1423270460699575</v>
      </c>
      <c r="M13" s="16">
        <f t="shared" si="1"/>
        <v>6.1423270460699575</v>
      </c>
      <c r="N13" s="16">
        <f t="shared" si="1"/>
        <v>6.1423270460699575</v>
      </c>
      <c r="O13" s="16">
        <f t="shared" si="1"/>
        <v>6.1423270460699575</v>
      </c>
      <c r="P13" s="16">
        <f t="shared" si="1"/>
        <v>6.1423270460699575</v>
      </c>
      <c r="Q13" s="16">
        <f t="shared" si="1"/>
        <v>6.1423270460699575</v>
      </c>
      <c r="R13" s="16">
        <f t="shared" si="1"/>
        <v>6.1423270460699575</v>
      </c>
      <c r="S13" s="16">
        <f t="shared" si="2"/>
        <v>6.1423270460699575</v>
      </c>
      <c r="T13" s="16">
        <f t="shared" si="2"/>
        <v>6.1423270460699575</v>
      </c>
      <c r="U13" s="16">
        <f t="shared" si="2"/>
        <v>6.1423270460699575</v>
      </c>
      <c r="V13" s="16">
        <f t="shared" si="2"/>
        <v>6.1423270460699575</v>
      </c>
      <c r="W13" s="16">
        <f t="shared" si="2"/>
        <v>6.1423270460699575</v>
      </c>
      <c r="X13" s="16">
        <f t="shared" si="2"/>
        <v>6.1423270460699575</v>
      </c>
      <c r="Y13" s="16">
        <f t="shared" si="2"/>
        <v>6.1423270460699575</v>
      </c>
      <c r="Z13" s="16">
        <f t="shared" si="2"/>
        <v>6.1423270460699575</v>
      </c>
      <c r="AA13" s="16">
        <f t="shared" si="2"/>
        <v>6.1423270460699575</v>
      </c>
      <c r="AB13" s="16">
        <f t="shared" si="2"/>
        <v>6.1423270460699575</v>
      </c>
      <c r="AC13" s="16">
        <f t="shared" si="2"/>
        <v>6.1423270460699575</v>
      </c>
      <c r="AD13" s="16">
        <f t="shared" si="2"/>
        <v>6.1423270460699575</v>
      </c>
      <c r="AE13" s="16">
        <f t="shared" si="2"/>
        <v>6.1423270460699575</v>
      </c>
      <c r="AF13" s="16">
        <f t="shared" si="2"/>
        <v>6.1423270460699575</v>
      </c>
      <c r="AG13" s="16">
        <f t="shared" si="2"/>
        <v>6.1423270460699575</v>
      </c>
    </row>
    <row r="14" spans="1:33">
      <c r="A14" s="12" t="s">
        <v>20</v>
      </c>
      <c r="B14" s="16">
        <f>'CCaMC-VOaMCpUC-pre-ret US'!B14</f>
        <v>0</v>
      </c>
      <c r="C14" s="16">
        <f t="shared" si="1"/>
        <v>0</v>
      </c>
      <c r="D14" s="16">
        <f t="shared" si="1"/>
        <v>0</v>
      </c>
      <c r="E14" s="16">
        <f t="shared" si="1"/>
        <v>0</v>
      </c>
      <c r="F14" s="16">
        <f t="shared" si="1"/>
        <v>0</v>
      </c>
      <c r="G14" s="16">
        <f t="shared" si="1"/>
        <v>0</v>
      </c>
      <c r="H14" s="16">
        <f t="shared" si="1"/>
        <v>0</v>
      </c>
      <c r="I14" s="16">
        <f t="shared" si="1"/>
        <v>0</v>
      </c>
      <c r="J14" s="16">
        <f t="shared" si="1"/>
        <v>0</v>
      </c>
      <c r="K14" s="16">
        <f t="shared" si="1"/>
        <v>0</v>
      </c>
      <c r="L14" s="16">
        <f t="shared" si="1"/>
        <v>0</v>
      </c>
      <c r="M14" s="16">
        <f t="shared" si="1"/>
        <v>0</v>
      </c>
      <c r="N14" s="16">
        <f t="shared" si="1"/>
        <v>0</v>
      </c>
      <c r="O14" s="16">
        <f t="shared" si="1"/>
        <v>0</v>
      </c>
      <c r="P14" s="16">
        <f t="shared" si="1"/>
        <v>0</v>
      </c>
      <c r="Q14" s="16">
        <f t="shared" si="1"/>
        <v>0</v>
      </c>
      <c r="R14" s="16">
        <f t="shared" si="1"/>
        <v>0</v>
      </c>
      <c r="S14" s="16">
        <f t="shared" si="2"/>
        <v>0</v>
      </c>
      <c r="T14" s="16">
        <f t="shared" si="2"/>
        <v>0</v>
      </c>
      <c r="U14" s="16">
        <f t="shared" si="2"/>
        <v>0</v>
      </c>
      <c r="V14" s="16">
        <f t="shared" si="2"/>
        <v>0</v>
      </c>
      <c r="W14" s="16">
        <f t="shared" si="2"/>
        <v>0</v>
      </c>
      <c r="X14" s="16">
        <f t="shared" si="2"/>
        <v>0</v>
      </c>
      <c r="Y14" s="16">
        <f t="shared" si="2"/>
        <v>0</v>
      </c>
      <c r="Z14" s="16">
        <f t="shared" si="2"/>
        <v>0</v>
      </c>
      <c r="AA14" s="16">
        <f t="shared" si="2"/>
        <v>0</v>
      </c>
      <c r="AB14" s="16">
        <f t="shared" si="2"/>
        <v>0</v>
      </c>
      <c r="AC14" s="16">
        <f t="shared" si="2"/>
        <v>0</v>
      </c>
      <c r="AD14" s="16">
        <f t="shared" si="2"/>
        <v>0</v>
      </c>
      <c r="AE14" s="16">
        <f t="shared" si="2"/>
        <v>0</v>
      </c>
      <c r="AF14" s="16">
        <f t="shared" si="2"/>
        <v>0</v>
      </c>
      <c r="AG14" s="16">
        <f t="shared" si="2"/>
        <v>0</v>
      </c>
    </row>
    <row r="15" spans="1:33">
      <c r="A15" s="12" t="s">
        <v>23</v>
      </c>
      <c r="B15" s="16">
        <f>'CCaMC-VOaMCpUC-pre-ret US'!B15</f>
        <v>2.2124867557274697</v>
      </c>
      <c r="C15" s="16">
        <f t="shared" si="1"/>
        <v>2.2124867557274697</v>
      </c>
      <c r="D15" s="16">
        <f t="shared" si="1"/>
        <v>2.2124867557274697</v>
      </c>
      <c r="E15" s="16">
        <f t="shared" si="1"/>
        <v>2.2124867557274697</v>
      </c>
      <c r="F15" s="16">
        <f t="shared" si="1"/>
        <v>2.2124867557274697</v>
      </c>
      <c r="G15" s="16">
        <f t="shared" si="1"/>
        <v>2.2124867557274697</v>
      </c>
      <c r="H15" s="16">
        <f t="shared" si="1"/>
        <v>2.2124867557274697</v>
      </c>
      <c r="I15" s="16">
        <f t="shared" si="1"/>
        <v>2.2124867557274697</v>
      </c>
      <c r="J15" s="16">
        <f t="shared" si="1"/>
        <v>2.2124867557274697</v>
      </c>
      <c r="K15" s="16">
        <f t="shared" si="1"/>
        <v>2.2124867557274697</v>
      </c>
      <c r="L15" s="16">
        <f t="shared" si="1"/>
        <v>2.2124867557274697</v>
      </c>
      <c r="M15" s="16">
        <f t="shared" si="1"/>
        <v>2.2124867557274697</v>
      </c>
      <c r="N15" s="16">
        <f t="shared" si="1"/>
        <v>2.2124867557274697</v>
      </c>
      <c r="O15" s="16">
        <f t="shared" si="1"/>
        <v>2.2124867557274697</v>
      </c>
      <c r="P15" s="16">
        <f t="shared" si="1"/>
        <v>2.2124867557274697</v>
      </c>
      <c r="Q15" s="16">
        <f t="shared" si="1"/>
        <v>2.2124867557274697</v>
      </c>
      <c r="R15" s="16">
        <f t="shared" si="1"/>
        <v>2.2124867557274697</v>
      </c>
      <c r="S15" s="16">
        <f t="shared" si="2"/>
        <v>2.2124867557274697</v>
      </c>
      <c r="T15" s="16">
        <f t="shared" si="2"/>
        <v>2.2124867557274697</v>
      </c>
      <c r="U15" s="16">
        <f t="shared" si="2"/>
        <v>2.2124867557274697</v>
      </c>
      <c r="V15" s="16">
        <f t="shared" si="2"/>
        <v>2.2124867557274697</v>
      </c>
      <c r="W15" s="16">
        <f t="shared" si="2"/>
        <v>2.2124867557274697</v>
      </c>
      <c r="X15" s="16">
        <f t="shared" si="2"/>
        <v>2.2124867557274697</v>
      </c>
      <c r="Y15" s="16">
        <f t="shared" si="2"/>
        <v>2.2124867557274697</v>
      </c>
      <c r="Z15" s="16">
        <f t="shared" si="2"/>
        <v>2.2124867557274697</v>
      </c>
      <c r="AA15" s="16">
        <f t="shared" si="2"/>
        <v>2.2124867557274697</v>
      </c>
      <c r="AB15" s="16">
        <f t="shared" si="2"/>
        <v>2.2124867557274697</v>
      </c>
      <c r="AC15" s="16">
        <f t="shared" si="2"/>
        <v>2.2124867557274697</v>
      </c>
      <c r="AD15" s="16">
        <f t="shared" si="2"/>
        <v>2.2124867557274697</v>
      </c>
      <c r="AE15" s="16">
        <f t="shared" si="2"/>
        <v>2.2124867557274697</v>
      </c>
      <c r="AF15" s="16">
        <f t="shared" si="2"/>
        <v>2.2124867557274697</v>
      </c>
      <c r="AG15" s="16">
        <f t="shared" si="2"/>
        <v>2.2124867557274697</v>
      </c>
    </row>
    <row r="16" spans="1:33">
      <c r="A16" s="12" t="s">
        <v>24</v>
      </c>
      <c r="B16" s="16">
        <f>'CCaMC-VOaMCpUC-pre-ret US'!B16</f>
        <v>2.2124867557274697</v>
      </c>
      <c r="C16" s="16">
        <f t="shared" si="1"/>
        <v>2.2124867557274697</v>
      </c>
      <c r="D16" s="16">
        <f t="shared" si="1"/>
        <v>2.2124867557274697</v>
      </c>
      <c r="E16" s="16">
        <f t="shared" si="1"/>
        <v>2.2124867557274697</v>
      </c>
      <c r="F16" s="16">
        <f t="shared" si="1"/>
        <v>2.2124867557274697</v>
      </c>
      <c r="G16" s="16">
        <f t="shared" si="1"/>
        <v>2.2124867557274697</v>
      </c>
      <c r="H16" s="16">
        <f t="shared" si="1"/>
        <v>2.2124867557274697</v>
      </c>
      <c r="I16" s="16">
        <f t="shared" si="1"/>
        <v>2.2124867557274697</v>
      </c>
      <c r="J16" s="16">
        <f t="shared" si="1"/>
        <v>2.2124867557274697</v>
      </c>
      <c r="K16" s="16">
        <f t="shared" si="1"/>
        <v>2.2124867557274697</v>
      </c>
      <c r="L16" s="16">
        <f t="shared" si="1"/>
        <v>2.2124867557274697</v>
      </c>
      <c r="M16" s="16">
        <f t="shared" si="1"/>
        <v>2.2124867557274697</v>
      </c>
      <c r="N16" s="16">
        <f t="shared" si="1"/>
        <v>2.2124867557274697</v>
      </c>
      <c r="O16" s="16">
        <f t="shared" si="1"/>
        <v>2.2124867557274697</v>
      </c>
      <c r="P16" s="16">
        <f t="shared" si="1"/>
        <v>2.2124867557274697</v>
      </c>
      <c r="Q16" s="16">
        <f t="shared" si="1"/>
        <v>2.2124867557274697</v>
      </c>
      <c r="R16" s="16">
        <f t="shared" si="1"/>
        <v>2.2124867557274697</v>
      </c>
      <c r="S16" s="16">
        <f t="shared" si="2"/>
        <v>2.2124867557274697</v>
      </c>
      <c r="T16" s="16">
        <f t="shared" si="2"/>
        <v>2.2124867557274697</v>
      </c>
      <c r="U16" s="16">
        <f t="shared" si="2"/>
        <v>2.2124867557274697</v>
      </c>
      <c r="V16" s="16">
        <f t="shared" si="2"/>
        <v>2.2124867557274697</v>
      </c>
      <c r="W16" s="16">
        <f t="shared" si="2"/>
        <v>2.2124867557274697</v>
      </c>
      <c r="X16" s="16">
        <f t="shared" si="2"/>
        <v>2.2124867557274697</v>
      </c>
      <c r="Y16" s="16">
        <f t="shared" si="2"/>
        <v>2.2124867557274697</v>
      </c>
      <c r="Z16" s="16">
        <f t="shared" si="2"/>
        <v>2.2124867557274697</v>
      </c>
      <c r="AA16" s="16">
        <f t="shared" si="2"/>
        <v>2.2124867557274697</v>
      </c>
      <c r="AB16" s="16">
        <f t="shared" si="2"/>
        <v>2.2124867557274697</v>
      </c>
      <c r="AC16" s="16">
        <f t="shared" si="2"/>
        <v>2.2124867557274697</v>
      </c>
      <c r="AD16" s="16">
        <f t="shared" si="2"/>
        <v>2.2124867557274697</v>
      </c>
      <c r="AE16" s="16">
        <f t="shared" si="2"/>
        <v>2.2124867557274697</v>
      </c>
      <c r="AF16" s="16">
        <f t="shared" si="2"/>
        <v>2.2124867557274697</v>
      </c>
      <c r="AG16" s="16">
        <f t="shared" si="2"/>
        <v>2.2124867557274697</v>
      </c>
    </row>
    <row r="17" spans="1:33">
      <c r="A17" s="12" t="s">
        <v>25</v>
      </c>
      <c r="B17" s="16">
        <f>'CCaMC-VOaMCpUC-pre-ret US'!B17</f>
        <v>6.7522876908857299</v>
      </c>
      <c r="C17" s="16">
        <f t="shared" si="1"/>
        <v>6.7522876908857299</v>
      </c>
      <c r="D17" s="16">
        <f t="shared" si="1"/>
        <v>6.7522876908857299</v>
      </c>
      <c r="E17" s="16">
        <f t="shared" si="1"/>
        <v>6.7522876908857299</v>
      </c>
      <c r="F17" s="16">
        <f t="shared" si="1"/>
        <v>6.7522876908857299</v>
      </c>
      <c r="G17" s="16">
        <f t="shared" si="1"/>
        <v>6.7522876908857299</v>
      </c>
      <c r="H17" s="16">
        <f t="shared" si="1"/>
        <v>6.7522876908857299</v>
      </c>
      <c r="I17" s="16">
        <f t="shared" si="1"/>
        <v>6.7522876908857299</v>
      </c>
      <c r="J17" s="16">
        <f t="shared" si="1"/>
        <v>6.7522876908857299</v>
      </c>
      <c r="K17" s="16">
        <f t="shared" si="1"/>
        <v>6.7522876908857299</v>
      </c>
      <c r="L17" s="16">
        <f t="shared" si="1"/>
        <v>6.7522876908857299</v>
      </c>
      <c r="M17" s="16">
        <f t="shared" si="1"/>
        <v>6.7522876908857299</v>
      </c>
      <c r="N17" s="16">
        <f t="shared" si="1"/>
        <v>6.7522876908857299</v>
      </c>
      <c r="O17" s="16">
        <f t="shared" si="1"/>
        <v>6.7522876908857299</v>
      </c>
      <c r="P17" s="16">
        <f t="shared" si="1"/>
        <v>6.7522876908857299</v>
      </c>
      <c r="Q17" s="16">
        <f t="shared" si="1"/>
        <v>6.7522876908857299</v>
      </c>
      <c r="R17" s="16">
        <f t="shared" si="1"/>
        <v>6.7522876908857299</v>
      </c>
      <c r="S17" s="16">
        <f t="shared" si="2"/>
        <v>6.7522876908857299</v>
      </c>
      <c r="T17" s="16">
        <f t="shared" si="2"/>
        <v>6.7522876908857299</v>
      </c>
      <c r="U17" s="16">
        <f t="shared" si="2"/>
        <v>6.7522876908857299</v>
      </c>
      <c r="V17" s="16">
        <f t="shared" si="2"/>
        <v>6.7522876908857299</v>
      </c>
      <c r="W17" s="16">
        <f t="shared" si="2"/>
        <v>6.7522876908857299</v>
      </c>
      <c r="X17" s="16">
        <f t="shared" si="2"/>
        <v>6.7522876908857299</v>
      </c>
      <c r="Y17" s="16">
        <f t="shared" si="2"/>
        <v>6.7522876908857299</v>
      </c>
      <c r="Z17" s="16">
        <f t="shared" si="2"/>
        <v>6.7522876908857299</v>
      </c>
      <c r="AA17" s="16">
        <f t="shared" si="2"/>
        <v>6.7522876908857299</v>
      </c>
      <c r="AB17" s="16">
        <f t="shared" si="2"/>
        <v>6.7522876908857299</v>
      </c>
      <c r="AC17" s="16">
        <f t="shared" si="2"/>
        <v>6.7522876908857299</v>
      </c>
      <c r="AD17" s="16">
        <f t="shared" si="2"/>
        <v>6.7522876908857299</v>
      </c>
      <c r="AE17" s="16">
        <f t="shared" si="2"/>
        <v>6.7522876908857299</v>
      </c>
      <c r="AF17" s="16">
        <f t="shared" si="2"/>
        <v>6.7522876908857299</v>
      </c>
      <c r="AG17" s="16">
        <f t="shared" si="2"/>
        <v>6.7522876908857299</v>
      </c>
    </row>
  </sheetData>
  <phoneticPr fontId="3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17"/>
  <sheetViews>
    <sheetView topLeftCell="K1" workbookViewId="0">
      <selection activeCell="H22" sqref="H22"/>
    </sheetView>
  </sheetViews>
  <sheetFormatPr defaultColWidth="9.140625" defaultRowHeight="15"/>
  <cols>
    <col min="1" max="1" width="41.42578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16">
        <f>Calculation!B93</f>
        <v>1.0000847529451649</v>
      </c>
      <c r="C2" s="16">
        <f>$B2</f>
        <v>1.0000847529451649</v>
      </c>
      <c r="D2" s="16">
        <f t="shared" ref="D2:AG10" si="0">$B2</f>
        <v>1.0000847529451649</v>
      </c>
      <c r="E2" s="16">
        <f t="shared" si="0"/>
        <v>1.0000847529451649</v>
      </c>
      <c r="F2" s="16">
        <f t="shared" si="0"/>
        <v>1.0000847529451649</v>
      </c>
      <c r="G2" s="16">
        <f t="shared" si="0"/>
        <v>1.0000847529451649</v>
      </c>
      <c r="H2" s="16">
        <f t="shared" si="0"/>
        <v>1.0000847529451649</v>
      </c>
      <c r="I2" s="16">
        <f t="shared" si="0"/>
        <v>1.0000847529451649</v>
      </c>
      <c r="J2" s="16">
        <f t="shared" si="0"/>
        <v>1.0000847529451649</v>
      </c>
      <c r="K2" s="16">
        <f t="shared" si="0"/>
        <v>1.0000847529451649</v>
      </c>
      <c r="L2" s="16">
        <f t="shared" si="0"/>
        <v>1.0000847529451649</v>
      </c>
      <c r="M2" s="16">
        <f t="shared" si="0"/>
        <v>1.0000847529451649</v>
      </c>
      <c r="N2" s="16">
        <f t="shared" si="0"/>
        <v>1.0000847529451649</v>
      </c>
      <c r="O2" s="16">
        <f t="shared" si="0"/>
        <v>1.0000847529451649</v>
      </c>
      <c r="P2" s="16">
        <f t="shared" si="0"/>
        <v>1.0000847529451649</v>
      </c>
      <c r="Q2" s="16">
        <f t="shared" si="0"/>
        <v>1.0000847529451649</v>
      </c>
      <c r="R2" s="16">
        <f t="shared" si="0"/>
        <v>1.0000847529451649</v>
      </c>
      <c r="S2" s="16">
        <f t="shared" si="0"/>
        <v>1.0000847529451649</v>
      </c>
      <c r="T2" s="16">
        <f t="shared" si="0"/>
        <v>1.0000847529451649</v>
      </c>
      <c r="U2" s="16">
        <f t="shared" si="0"/>
        <v>1.0000847529451649</v>
      </c>
      <c r="V2" s="16">
        <f t="shared" si="0"/>
        <v>1.0000847529451649</v>
      </c>
      <c r="W2" s="16">
        <f t="shared" si="0"/>
        <v>1.0000847529451649</v>
      </c>
      <c r="X2" s="16">
        <f t="shared" si="0"/>
        <v>1.0000847529451649</v>
      </c>
      <c r="Y2" s="16">
        <f t="shared" si="0"/>
        <v>1.0000847529451649</v>
      </c>
      <c r="Z2" s="16">
        <f t="shared" si="0"/>
        <v>1.0000847529451649</v>
      </c>
      <c r="AA2" s="16">
        <f t="shared" si="0"/>
        <v>1.0000847529451649</v>
      </c>
      <c r="AB2" s="16">
        <f t="shared" si="0"/>
        <v>1.0000847529451649</v>
      </c>
      <c r="AC2" s="16">
        <f t="shared" si="0"/>
        <v>1.0000847529451649</v>
      </c>
      <c r="AD2" s="16">
        <f t="shared" si="0"/>
        <v>1.0000847529451649</v>
      </c>
      <c r="AE2" s="16">
        <f t="shared" si="0"/>
        <v>1.0000847529451649</v>
      </c>
      <c r="AF2" s="16">
        <f t="shared" si="0"/>
        <v>1.0000847529451649</v>
      </c>
      <c r="AG2" s="16">
        <f t="shared" si="0"/>
        <v>1.0000847529451649</v>
      </c>
    </row>
    <row r="3" spans="1:33">
      <c r="A3" s="13" t="s">
        <v>14</v>
      </c>
      <c r="B3" s="16">
        <f>Calculation!B94</f>
        <v>0.54241884905500459</v>
      </c>
      <c r="C3" s="16">
        <f t="shared" ref="C3:R17" si="1">$B3</f>
        <v>0.54241884905500459</v>
      </c>
      <c r="D3" s="16">
        <f t="shared" si="1"/>
        <v>0.54241884905500459</v>
      </c>
      <c r="E3" s="16">
        <f t="shared" si="1"/>
        <v>0.54241884905500459</v>
      </c>
      <c r="F3" s="16">
        <f t="shared" si="1"/>
        <v>0.54241884905500459</v>
      </c>
      <c r="G3" s="16">
        <f t="shared" si="1"/>
        <v>0.54241884905500459</v>
      </c>
      <c r="H3" s="16">
        <f t="shared" si="1"/>
        <v>0.54241884905500459</v>
      </c>
      <c r="I3" s="16">
        <f t="shared" si="1"/>
        <v>0.54241884905500459</v>
      </c>
      <c r="J3" s="16">
        <f t="shared" si="1"/>
        <v>0.54241884905500459</v>
      </c>
      <c r="K3" s="16">
        <f t="shared" si="1"/>
        <v>0.54241884905500459</v>
      </c>
      <c r="L3" s="16">
        <f t="shared" si="1"/>
        <v>0.54241884905500459</v>
      </c>
      <c r="M3" s="16">
        <f t="shared" si="1"/>
        <v>0.54241884905500459</v>
      </c>
      <c r="N3" s="16">
        <f t="shared" si="1"/>
        <v>0.54241884905500459</v>
      </c>
      <c r="O3" s="16">
        <f t="shared" si="1"/>
        <v>0.54241884905500459</v>
      </c>
      <c r="P3" s="16">
        <f t="shared" si="1"/>
        <v>0.54241884905500459</v>
      </c>
      <c r="Q3" s="16">
        <f t="shared" si="1"/>
        <v>0.54241884905500459</v>
      </c>
      <c r="R3" s="16">
        <f t="shared" si="1"/>
        <v>0.54241884905500459</v>
      </c>
      <c r="S3" s="16">
        <f t="shared" si="0"/>
        <v>0.54241884905500459</v>
      </c>
      <c r="T3" s="16">
        <f t="shared" si="0"/>
        <v>0.54241884905500459</v>
      </c>
      <c r="U3" s="16">
        <f t="shared" si="0"/>
        <v>0.54241884905500459</v>
      </c>
      <c r="V3" s="16">
        <f t="shared" si="0"/>
        <v>0.54241884905500459</v>
      </c>
      <c r="W3" s="16">
        <f t="shared" si="0"/>
        <v>0.54241884905500459</v>
      </c>
      <c r="X3" s="16">
        <f t="shared" si="0"/>
        <v>0.54241884905500459</v>
      </c>
      <c r="Y3" s="16">
        <f t="shared" si="0"/>
        <v>0.54241884905500459</v>
      </c>
      <c r="Z3" s="16">
        <f t="shared" si="0"/>
        <v>0.54241884905500459</v>
      </c>
      <c r="AA3" s="16">
        <f t="shared" si="0"/>
        <v>0.54241884905500459</v>
      </c>
      <c r="AB3" s="16">
        <f t="shared" si="0"/>
        <v>0.54241884905500459</v>
      </c>
      <c r="AC3" s="16">
        <f t="shared" si="0"/>
        <v>0.54241884905500459</v>
      </c>
      <c r="AD3" s="16">
        <f t="shared" si="0"/>
        <v>0.54241884905500459</v>
      </c>
      <c r="AE3" s="16">
        <f t="shared" si="0"/>
        <v>0.54241884905500459</v>
      </c>
      <c r="AF3" s="16">
        <f t="shared" si="0"/>
        <v>0.54241884905500459</v>
      </c>
      <c r="AG3" s="16">
        <f t="shared" si="0"/>
        <v>0.54241884905500459</v>
      </c>
    </row>
    <row r="4" spans="1:33">
      <c r="A4" s="13" t="s">
        <v>7</v>
      </c>
      <c r="B4" s="16">
        <f>Calculation!B95</f>
        <v>1.6865836087804049</v>
      </c>
      <c r="C4" s="16">
        <f t="shared" si="1"/>
        <v>1.6865836087804049</v>
      </c>
      <c r="D4" s="16">
        <f t="shared" si="0"/>
        <v>1.6865836087804049</v>
      </c>
      <c r="E4" s="16">
        <f t="shared" si="0"/>
        <v>1.6865836087804049</v>
      </c>
      <c r="F4" s="16">
        <f t="shared" si="0"/>
        <v>1.6865836087804049</v>
      </c>
      <c r="G4" s="16">
        <f t="shared" si="0"/>
        <v>1.6865836087804049</v>
      </c>
      <c r="H4" s="16">
        <f t="shared" si="0"/>
        <v>1.6865836087804049</v>
      </c>
      <c r="I4" s="16">
        <f t="shared" si="0"/>
        <v>1.6865836087804049</v>
      </c>
      <c r="J4" s="16">
        <f t="shared" si="0"/>
        <v>1.6865836087804049</v>
      </c>
      <c r="K4" s="16">
        <f t="shared" si="0"/>
        <v>1.6865836087804049</v>
      </c>
      <c r="L4" s="16">
        <f t="shared" si="0"/>
        <v>1.6865836087804049</v>
      </c>
      <c r="M4" s="16">
        <f t="shared" si="0"/>
        <v>1.6865836087804049</v>
      </c>
      <c r="N4" s="16">
        <f t="shared" si="0"/>
        <v>1.6865836087804049</v>
      </c>
      <c r="O4" s="16">
        <f t="shared" si="0"/>
        <v>1.6865836087804049</v>
      </c>
      <c r="P4" s="16">
        <f t="shared" si="0"/>
        <v>1.6865836087804049</v>
      </c>
      <c r="Q4" s="16">
        <f t="shared" si="0"/>
        <v>1.6865836087804049</v>
      </c>
      <c r="R4" s="16">
        <f t="shared" si="0"/>
        <v>1.6865836087804049</v>
      </c>
      <c r="S4" s="16">
        <f t="shared" si="0"/>
        <v>1.6865836087804049</v>
      </c>
      <c r="T4" s="16">
        <f t="shared" si="0"/>
        <v>1.6865836087804049</v>
      </c>
      <c r="U4" s="16">
        <f t="shared" si="0"/>
        <v>1.6865836087804049</v>
      </c>
      <c r="V4" s="16">
        <f t="shared" si="0"/>
        <v>1.6865836087804049</v>
      </c>
      <c r="W4" s="16">
        <f t="shared" si="0"/>
        <v>1.6865836087804049</v>
      </c>
      <c r="X4" s="16">
        <f t="shared" si="0"/>
        <v>1.6865836087804049</v>
      </c>
      <c r="Y4" s="16">
        <f t="shared" si="0"/>
        <v>1.6865836087804049</v>
      </c>
      <c r="Z4" s="16">
        <f t="shared" si="0"/>
        <v>1.6865836087804049</v>
      </c>
      <c r="AA4" s="16">
        <f t="shared" si="0"/>
        <v>1.6865836087804049</v>
      </c>
      <c r="AB4" s="16">
        <f t="shared" si="0"/>
        <v>1.6865836087804049</v>
      </c>
      <c r="AC4" s="16">
        <f t="shared" si="0"/>
        <v>1.6865836087804049</v>
      </c>
      <c r="AD4" s="16">
        <f t="shared" si="0"/>
        <v>1.6865836087804049</v>
      </c>
      <c r="AE4" s="16">
        <f t="shared" si="0"/>
        <v>1.6865836087804049</v>
      </c>
      <c r="AF4" s="16">
        <f t="shared" si="0"/>
        <v>1.6865836087804049</v>
      </c>
      <c r="AG4" s="16">
        <f t="shared" si="0"/>
        <v>1.6865836087804049</v>
      </c>
    </row>
    <row r="5" spans="1:33">
      <c r="A5" s="13" t="s">
        <v>8</v>
      </c>
      <c r="B5" s="16">
        <f>'CCaMC-VOaMCpUC-pre-ret US'!B5</f>
        <v>0</v>
      </c>
      <c r="C5" s="16">
        <f t="shared" si="1"/>
        <v>0</v>
      </c>
      <c r="D5" s="16">
        <f t="shared" si="0"/>
        <v>0</v>
      </c>
      <c r="E5" s="16">
        <f t="shared" si="0"/>
        <v>0</v>
      </c>
      <c r="F5" s="16">
        <f t="shared" si="0"/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6">
        <f t="shared" si="0"/>
        <v>0</v>
      </c>
      <c r="N5" s="16">
        <f t="shared" si="0"/>
        <v>0</v>
      </c>
      <c r="O5" s="16">
        <f t="shared" si="0"/>
        <v>0</v>
      </c>
      <c r="P5" s="16">
        <f t="shared" si="0"/>
        <v>0</v>
      </c>
      <c r="Q5" s="16">
        <f t="shared" si="0"/>
        <v>0</v>
      </c>
      <c r="R5" s="16">
        <f t="shared" si="0"/>
        <v>0</v>
      </c>
      <c r="S5" s="16">
        <f t="shared" si="0"/>
        <v>0</v>
      </c>
      <c r="T5" s="16">
        <f t="shared" si="0"/>
        <v>0</v>
      </c>
      <c r="U5" s="16">
        <f t="shared" si="0"/>
        <v>0</v>
      </c>
      <c r="V5" s="16">
        <f t="shared" si="0"/>
        <v>0</v>
      </c>
      <c r="W5" s="16">
        <f t="shared" si="0"/>
        <v>0</v>
      </c>
      <c r="X5" s="16">
        <f t="shared" si="0"/>
        <v>0</v>
      </c>
      <c r="Y5" s="16">
        <f t="shared" si="0"/>
        <v>0</v>
      </c>
      <c r="Z5" s="16">
        <f t="shared" si="0"/>
        <v>0</v>
      </c>
      <c r="AA5" s="16">
        <f t="shared" si="0"/>
        <v>0</v>
      </c>
      <c r="AB5" s="16">
        <f t="shared" si="0"/>
        <v>0</v>
      </c>
      <c r="AC5" s="16">
        <f t="shared" si="0"/>
        <v>0</v>
      </c>
      <c r="AD5" s="16">
        <f t="shared" si="0"/>
        <v>0</v>
      </c>
      <c r="AE5" s="16">
        <f t="shared" si="0"/>
        <v>0</v>
      </c>
      <c r="AF5" s="16">
        <f t="shared" si="0"/>
        <v>0</v>
      </c>
      <c r="AG5" s="16">
        <f t="shared" si="0"/>
        <v>0</v>
      </c>
    </row>
    <row r="6" spans="1:33">
      <c r="A6" s="13" t="s">
        <v>21</v>
      </c>
      <c r="B6" s="16">
        <f>Calculation!B97</f>
        <v>8.4752945164844468E-2</v>
      </c>
      <c r="C6" s="16">
        <f t="shared" si="1"/>
        <v>8.4752945164844468E-2</v>
      </c>
      <c r="D6" s="16">
        <f t="shared" si="0"/>
        <v>8.4752945164844468E-2</v>
      </c>
      <c r="E6" s="16">
        <f t="shared" si="0"/>
        <v>8.4752945164844468E-2</v>
      </c>
      <c r="F6" s="16">
        <f t="shared" si="0"/>
        <v>8.4752945164844468E-2</v>
      </c>
      <c r="G6" s="16">
        <f t="shared" si="0"/>
        <v>8.4752945164844468E-2</v>
      </c>
      <c r="H6" s="16">
        <f t="shared" si="0"/>
        <v>8.4752945164844468E-2</v>
      </c>
      <c r="I6" s="16">
        <f t="shared" si="0"/>
        <v>8.4752945164844468E-2</v>
      </c>
      <c r="J6" s="16">
        <f t="shared" si="0"/>
        <v>8.4752945164844468E-2</v>
      </c>
      <c r="K6" s="16">
        <f t="shared" si="0"/>
        <v>8.4752945164844468E-2</v>
      </c>
      <c r="L6" s="16">
        <f t="shared" si="0"/>
        <v>8.4752945164844468E-2</v>
      </c>
      <c r="M6" s="16">
        <f t="shared" si="0"/>
        <v>8.4752945164844468E-2</v>
      </c>
      <c r="N6" s="16">
        <f t="shared" si="0"/>
        <v>8.4752945164844468E-2</v>
      </c>
      <c r="O6" s="16">
        <f t="shared" si="0"/>
        <v>8.4752945164844468E-2</v>
      </c>
      <c r="P6" s="16">
        <f t="shared" si="0"/>
        <v>8.4752945164844468E-2</v>
      </c>
      <c r="Q6" s="16">
        <f t="shared" si="0"/>
        <v>8.4752945164844468E-2</v>
      </c>
      <c r="R6" s="16">
        <f t="shared" si="0"/>
        <v>8.4752945164844468E-2</v>
      </c>
      <c r="S6" s="16">
        <f t="shared" si="0"/>
        <v>8.4752945164844468E-2</v>
      </c>
      <c r="T6" s="16">
        <f t="shared" si="0"/>
        <v>8.4752945164844468E-2</v>
      </c>
      <c r="U6" s="16">
        <f t="shared" si="0"/>
        <v>8.4752945164844468E-2</v>
      </c>
      <c r="V6" s="16">
        <f t="shared" si="0"/>
        <v>8.4752945164844468E-2</v>
      </c>
      <c r="W6" s="16">
        <f t="shared" si="0"/>
        <v>8.4752945164844468E-2</v>
      </c>
      <c r="X6" s="16">
        <f t="shared" si="0"/>
        <v>8.4752945164844468E-2</v>
      </c>
      <c r="Y6" s="16">
        <f t="shared" si="0"/>
        <v>8.4752945164844468E-2</v>
      </c>
      <c r="Z6" s="16">
        <f t="shared" si="0"/>
        <v>8.4752945164844468E-2</v>
      </c>
      <c r="AA6" s="16">
        <f t="shared" si="0"/>
        <v>8.4752945164844468E-2</v>
      </c>
      <c r="AB6" s="16">
        <f t="shared" si="0"/>
        <v>8.4752945164844468E-2</v>
      </c>
      <c r="AC6" s="16">
        <f t="shared" si="0"/>
        <v>8.4752945164844468E-2</v>
      </c>
      <c r="AD6" s="16">
        <f t="shared" si="0"/>
        <v>8.4752945164844468E-2</v>
      </c>
      <c r="AE6" s="16">
        <f t="shared" si="0"/>
        <v>8.4752945164844468E-2</v>
      </c>
      <c r="AF6" s="16">
        <f t="shared" si="0"/>
        <v>8.4752945164844468E-2</v>
      </c>
      <c r="AG6" s="16">
        <f t="shared" si="0"/>
        <v>8.4752945164844468E-2</v>
      </c>
    </row>
    <row r="7" spans="1:33">
      <c r="A7" s="13" t="s">
        <v>9</v>
      </c>
      <c r="B7" s="16">
        <f>Calculation!B98</f>
        <v>8.4752945164844468E-2</v>
      </c>
      <c r="C7" s="16">
        <f t="shared" si="1"/>
        <v>8.4752945164844468E-2</v>
      </c>
      <c r="D7" s="16">
        <f t="shared" si="0"/>
        <v>8.4752945164844468E-2</v>
      </c>
      <c r="E7" s="16">
        <f t="shared" si="0"/>
        <v>8.4752945164844468E-2</v>
      </c>
      <c r="F7" s="16">
        <f t="shared" si="0"/>
        <v>8.4752945164844468E-2</v>
      </c>
      <c r="G7" s="16">
        <f t="shared" si="0"/>
        <v>8.4752945164844468E-2</v>
      </c>
      <c r="H7" s="16">
        <f t="shared" si="0"/>
        <v>8.4752945164844468E-2</v>
      </c>
      <c r="I7" s="16">
        <f t="shared" si="0"/>
        <v>8.4752945164844468E-2</v>
      </c>
      <c r="J7" s="16">
        <f t="shared" si="0"/>
        <v>8.4752945164844468E-2</v>
      </c>
      <c r="K7" s="16">
        <f t="shared" si="0"/>
        <v>8.4752945164844468E-2</v>
      </c>
      <c r="L7" s="16">
        <f t="shared" si="0"/>
        <v>8.4752945164844468E-2</v>
      </c>
      <c r="M7" s="16">
        <f t="shared" si="0"/>
        <v>8.4752945164844468E-2</v>
      </c>
      <c r="N7" s="16">
        <f t="shared" si="0"/>
        <v>8.4752945164844468E-2</v>
      </c>
      <c r="O7" s="16">
        <f t="shared" si="0"/>
        <v>8.4752945164844468E-2</v>
      </c>
      <c r="P7" s="16">
        <f t="shared" si="0"/>
        <v>8.4752945164844468E-2</v>
      </c>
      <c r="Q7" s="16">
        <f t="shared" si="0"/>
        <v>8.4752945164844468E-2</v>
      </c>
      <c r="R7" s="16">
        <f t="shared" si="0"/>
        <v>8.4752945164844468E-2</v>
      </c>
      <c r="S7" s="16">
        <f t="shared" si="0"/>
        <v>8.4752945164844468E-2</v>
      </c>
      <c r="T7" s="16">
        <f t="shared" si="0"/>
        <v>8.4752945164844468E-2</v>
      </c>
      <c r="U7" s="16">
        <f t="shared" si="0"/>
        <v>8.4752945164844468E-2</v>
      </c>
      <c r="V7" s="16">
        <f t="shared" si="0"/>
        <v>8.4752945164844468E-2</v>
      </c>
      <c r="W7" s="16">
        <f t="shared" si="0"/>
        <v>8.4752945164844468E-2</v>
      </c>
      <c r="X7" s="16">
        <f t="shared" si="0"/>
        <v>8.4752945164844468E-2</v>
      </c>
      <c r="Y7" s="16">
        <f t="shared" si="0"/>
        <v>8.4752945164844468E-2</v>
      </c>
      <c r="Z7" s="16">
        <f t="shared" si="0"/>
        <v>8.4752945164844468E-2</v>
      </c>
      <c r="AA7" s="16">
        <f t="shared" si="0"/>
        <v>8.4752945164844468E-2</v>
      </c>
      <c r="AB7" s="16">
        <f t="shared" si="0"/>
        <v>8.4752945164844468E-2</v>
      </c>
      <c r="AC7" s="16">
        <f t="shared" si="0"/>
        <v>8.4752945164844468E-2</v>
      </c>
      <c r="AD7" s="16">
        <f t="shared" si="0"/>
        <v>8.4752945164844468E-2</v>
      </c>
      <c r="AE7" s="16">
        <f t="shared" si="0"/>
        <v>8.4752945164844468E-2</v>
      </c>
      <c r="AF7" s="16">
        <f t="shared" si="0"/>
        <v>8.4752945164844468E-2</v>
      </c>
      <c r="AG7" s="16">
        <f t="shared" si="0"/>
        <v>8.4752945164844468E-2</v>
      </c>
    </row>
    <row r="8" spans="1:33">
      <c r="A8" s="13" t="s">
        <v>10</v>
      </c>
      <c r="B8" s="16">
        <f>'CCaMC-VOaMCpUC-pre-ret US'!B8</f>
        <v>0</v>
      </c>
      <c r="C8" s="16">
        <f t="shared" si="1"/>
        <v>0</v>
      </c>
      <c r="D8" s="16">
        <f t="shared" si="0"/>
        <v>0</v>
      </c>
      <c r="E8" s="16">
        <f t="shared" si="0"/>
        <v>0</v>
      </c>
      <c r="F8" s="16">
        <f t="shared" si="0"/>
        <v>0</v>
      </c>
      <c r="G8" s="16">
        <f t="shared" si="0"/>
        <v>0</v>
      </c>
      <c r="H8" s="16">
        <f t="shared" si="0"/>
        <v>0</v>
      </c>
      <c r="I8" s="16">
        <f t="shared" si="0"/>
        <v>0</v>
      </c>
      <c r="J8" s="16">
        <f t="shared" si="0"/>
        <v>0</v>
      </c>
      <c r="K8" s="16">
        <f t="shared" si="0"/>
        <v>0</v>
      </c>
      <c r="L8" s="16">
        <f t="shared" si="0"/>
        <v>0</v>
      </c>
      <c r="M8" s="16">
        <f t="shared" si="0"/>
        <v>0</v>
      </c>
      <c r="N8" s="16">
        <f t="shared" si="0"/>
        <v>0</v>
      </c>
      <c r="O8" s="16">
        <f t="shared" si="0"/>
        <v>0</v>
      </c>
      <c r="P8" s="16">
        <f t="shared" si="0"/>
        <v>0</v>
      </c>
      <c r="Q8" s="16">
        <f t="shared" si="0"/>
        <v>0</v>
      </c>
      <c r="R8" s="16">
        <f t="shared" si="0"/>
        <v>0</v>
      </c>
      <c r="S8" s="16">
        <f t="shared" si="0"/>
        <v>0</v>
      </c>
      <c r="T8" s="16">
        <f t="shared" si="0"/>
        <v>0</v>
      </c>
      <c r="U8" s="16">
        <f t="shared" si="0"/>
        <v>0</v>
      </c>
      <c r="V8" s="16">
        <f t="shared" si="0"/>
        <v>0</v>
      </c>
      <c r="W8" s="16">
        <f t="shared" si="0"/>
        <v>0</v>
      </c>
      <c r="X8" s="16">
        <f t="shared" si="0"/>
        <v>0</v>
      </c>
      <c r="Y8" s="16">
        <f t="shared" si="0"/>
        <v>0</v>
      </c>
      <c r="Z8" s="16">
        <f t="shared" si="0"/>
        <v>0</v>
      </c>
      <c r="AA8" s="16">
        <f t="shared" si="0"/>
        <v>0</v>
      </c>
      <c r="AB8" s="16">
        <f t="shared" si="0"/>
        <v>0</v>
      </c>
      <c r="AC8" s="16">
        <f t="shared" si="0"/>
        <v>0</v>
      </c>
      <c r="AD8" s="16">
        <f t="shared" si="0"/>
        <v>0</v>
      </c>
      <c r="AE8" s="16">
        <f t="shared" si="0"/>
        <v>0</v>
      </c>
      <c r="AF8" s="16">
        <f t="shared" si="0"/>
        <v>0</v>
      </c>
      <c r="AG8" s="16">
        <f t="shared" si="0"/>
        <v>0</v>
      </c>
    </row>
    <row r="9" spans="1:33">
      <c r="A9" s="13" t="s">
        <v>11</v>
      </c>
      <c r="B9" s="16">
        <f>'CCaMC-VOaMCpUC-pre-ret US'!B9</f>
        <v>6.9518421539183022</v>
      </c>
      <c r="C9" s="16">
        <f t="shared" si="1"/>
        <v>6.9518421539183022</v>
      </c>
      <c r="D9" s="16">
        <f t="shared" si="0"/>
        <v>6.9518421539183022</v>
      </c>
      <c r="E9" s="16">
        <f t="shared" si="0"/>
        <v>6.9518421539183022</v>
      </c>
      <c r="F9" s="16">
        <f t="shared" si="0"/>
        <v>6.9518421539183022</v>
      </c>
      <c r="G9" s="16">
        <f t="shared" si="0"/>
        <v>6.9518421539183022</v>
      </c>
      <c r="H9" s="16">
        <f t="shared" si="0"/>
        <v>6.9518421539183022</v>
      </c>
      <c r="I9" s="16">
        <f t="shared" si="0"/>
        <v>6.9518421539183022</v>
      </c>
      <c r="J9" s="16">
        <f t="shared" si="0"/>
        <v>6.9518421539183022</v>
      </c>
      <c r="K9" s="16">
        <f t="shared" si="0"/>
        <v>6.9518421539183022</v>
      </c>
      <c r="L9" s="16">
        <f t="shared" si="0"/>
        <v>6.9518421539183022</v>
      </c>
      <c r="M9" s="16">
        <f t="shared" si="0"/>
        <v>6.9518421539183022</v>
      </c>
      <c r="N9" s="16">
        <f t="shared" si="0"/>
        <v>6.9518421539183022</v>
      </c>
      <c r="O9" s="16">
        <f t="shared" si="0"/>
        <v>6.9518421539183022</v>
      </c>
      <c r="P9" s="16">
        <f t="shared" si="0"/>
        <v>6.9518421539183022</v>
      </c>
      <c r="Q9" s="16">
        <f t="shared" si="0"/>
        <v>6.9518421539183022</v>
      </c>
      <c r="R9" s="16">
        <f t="shared" si="0"/>
        <v>6.9518421539183022</v>
      </c>
      <c r="S9" s="16">
        <f t="shared" si="0"/>
        <v>6.9518421539183022</v>
      </c>
      <c r="T9" s="16">
        <f t="shared" si="0"/>
        <v>6.9518421539183022</v>
      </c>
      <c r="U9" s="16">
        <f t="shared" si="0"/>
        <v>6.9518421539183022</v>
      </c>
      <c r="V9" s="16">
        <f t="shared" si="0"/>
        <v>6.9518421539183022</v>
      </c>
      <c r="W9" s="16">
        <f t="shared" si="0"/>
        <v>6.9518421539183022</v>
      </c>
      <c r="X9" s="16">
        <f t="shared" si="0"/>
        <v>6.9518421539183022</v>
      </c>
      <c r="Y9" s="16">
        <f t="shared" si="0"/>
        <v>6.9518421539183022</v>
      </c>
      <c r="Z9" s="16">
        <f t="shared" si="0"/>
        <v>6.9518421539183022</v>
      </c>
      <c r="AA9" s="16">
        <f t="shared" si="0"/>
        <v>6.9518421539183022</v>
      </c>
      <c r="AB9" s="16">
        <f t="shared" si="0"/>
        <v>6.9518421539183022</v>
      </c>
      <c r="AC9" s="16">
        <f t="shared" si="0"/>
        <v>6.9518421539183022</v>
      </c>
      <c r="AD9" s="16">
        <f t="shared" si="0"/>
        <v>6.9518421539183022</v>
      </c>
      <c r="AE9" s="16">
        <f t="shared" si="0"/>
        <v>6.9518421539183022</v>
      </c>
      <c r="AF9" s="16">
        <f t="shared" si="0"/>
        <v>6.9518421539183022</v>
      </c>
      <c r="AG9" s="16">
        <f t="shared" si="0"/>
        <v>6.9518421539183022</v>
      </c>
    </row>
    <row r="10" spans="1:33">
      <c r="A10" s="13" t="s">
        <v>15</v>
      </c>
      <c r="B10" s="16">
        <f>'CCaMC-VOaMCpUC-pre-ret US'!B10</f>
        <v>0</v>
      </c>
      <c r="C10" s="16">
        <f t="shared" si="1"/>
        <v>0</v>
      </c>
      <c r="D10" s="16">
        <f t="shared" si="0"/>
        <v>0</v>
      </c>
      <c r="E10" s="16">
        <f t="shared" si="0"/>
        <v>0</v>
      </c>
      <c r="F10" s="16">
        <f t="shared" si="0"/>
        <v>0</v>
      </c>
      <c r="G10" s="16">
        <f t="shared" si="0"/>
        <v>0</v>
      </c>
      <c r="H10" s="16">
        <f t="shared" si="0"/>
        <v>0</v>
      </c>
      <c r="I10" s="16">
        <f t="shared" si="0"/>
        <v>0</v>
      </c>
      <c r="J10" s="16">
        <f t="shared" si="0"/>
        <v>0</v>
      </c>
      <c r="K10" s="16">
        <f t="shared" si="0"/>
        <v>0</v>
      </c>
      <c r="L10" s="16">
        <f t="shared" si="0"/>
        <v>0</v>
      </c>
      <c r="M10" s="16">
        <f t="shared" si="0"/>
        <v>0</v>
      </c>
      <c r="N10" s="16">
        <f t="shared" si="0"/>
        <v>0</v>
      </c>
      <c r="O10" s="16">
        <f t="shared" si="0"/>
        <v>0</v>
      </c>
      <c r="P10" s="16">
        <f t="shared" si="0"/>
        <v>0</v>
      </c>
      <c r="Q10" s="16">
        <f t="shared" si="0"/>
        <v>0</v>
      </c>
      <c r="R10" s="16">
        <f t="shared" si="0"/>
        <v>0</v>
      </c>
      <c r="S10" s="16">
        <f t="shared" si="0"/>
        <v>0</v>
      </c>
      <c r="T10" s="16">
        <f t="shared" si="0"/>
        <v>0</v>
      </c>
      <c r="U10" s="16">
        <f t="shared" si="0"/>
        <v>0</v>
      </c>
      <c r="V10" s="16">
        <f t="shared" si="0"/>
        <v>0</v>
      </c>
      <c r="W10" s="16">
        <f t="shared" si="0"/>
        <v>0</v>
      </c>
      <c r="X10" s="16">
        <f t="shared" si="0"/>
        <v>0</v>
      </c>
      <c r="Y10" s="16">
        <f t="shared" si="0"/>
        <v>0</v>
      </c>
      <c r="Z10" s="16">
        <f t="shared" si="0"/>
        <v>0</v>
      </c>
      <c r="AA10" s="16">
        <f t="shared" si="0"/>
        <v>0</v>
      </c>
      <c r="AB10" s="16">
        <f t="shared" si="0"/>
        <v>0</v>
      </c>
      <c r="AC10" s="16">
        <f t="shared" si="0"/>
        <v>0</v>
      </c>
      <c r="AD10" s="16">
        <f t="shared" si="0"/>
        <v>0</v>
      </c>
      <c r="AE10" s="16">
        <f t="shared" si="0"/>
        <v>0</v>
      </c>
      <c r="AF10" s="16">
        <f t="shared" si="0"/>
        <v>0</v>
      </c>
      <c r="AG10" s="16">
        <f t="shared" si="0"/>
        <v>0</v>
      </c>
    </row>
    <row r="11" spans="1:33">
      <c r="A11" s="13" t="s">
        <v>16</v>
      </c>
      <c r="B11" s="16">
        <f>'CCaMC-VOaMCpUC-pre-ret US'!B11</f>
        <v>2.2124867557274697</v>
      </c>
      <c r="C11" s="16">
        <f t="shared" si="1"/>
        <v>2.2124867557274697</v>
      </c>
      <c r="D11" s="16">
        <f t="shared" si="1"/>
        <v>2.2124867557274697</v>
      </c>
      <c r="E11" s="16">
        <f t="shared" si="1"/>
        <v>2.2124867557274697</v>
      </c>
      <c r="F11" s="16">
        <f t="shared" si="1"/>
        <v>2.2124867557274697</v>
      </c>
      <c r="G11" s="16">
        <f t="shared" si="1"/>
        <v>2.2124867557274697</v>
      </c>
      <c r="H11" s="16">
        <f t="shared" si="1"/>
        <v>2.2124867557274697</v>
      </c>
      <c r="I11" s="16">
        <f t="shared" si="1"/>
        <v>2.2124867557274697</v>
      </c>
      <c r="J11" s="16">
        <f t="shared" si="1"/>
        <v>2.2124867557274697</v>
      </c>
      <c r="K11" s="16">
        <f t="shared" si="1"/>
        <v>2.2124867557274697</v>
      </c>
      <c r="L11" s="16">
        <f t="shared" si="1"/>
        <v>2.2124867557274697</v>
      </c>
      <c r="M11" s="16">
        <f t="shared" si="1"/>
        <v>2.2124867557274697</v>
      </c>
      <c r="N11" s="16">
        <f t="shared" si="1"/>
        <v>2.2124867557274697</v>
      </c>
      <c r="O11" s="16">
        <f t="shared" si="1"/>
        <v>2.2124867557274697</v>
      </c>
      <c r="P11" s="16">
        <f t="shared" si="1"/>
        <v>2.2124867557274697</v>
      </c>
      <c r="Q11" s="16">
        <f t="shared" si="1"/>
        <v>2.2124867557274697</v>
      </c>
      <c r="R11" s="16">
        <f t="shared" si="1"/>
        <v>2.2124867557274697</v>
      </c>
      <c r="S11" s="16">
        <f t="shared" ref="S11:AG17" si="2">$B11</f>
        <v>2.2124867557274697</v>
      </c>
      <c r="T11" s="16">
        <f t="shared" si="2"/>
        <v>2.2124867557274697</v>
      </c>
      <c r="U11" s="16">
        <f t="shared" si="2"/>
        <v>2.2124867557274697</v>
      </c>
      <c r="V11" s="16">
        <f t="shared" si="2"/>
        <v>2.2124867557274697</v>
      </c>
      <c r="W11" s="16">
        <f t="shared" si="2"/>
        <v>2.2124867557274697</v>
      </c>
      <c r="X11" s="16">
        <f t="shared" si="2"/>
        <v>2.2124867557274697</v>
      </c>
      <c r="Y11" s="16">
        <f t="shared" si="2"/>
        <v>2.2124867557274697</v>
      </c>
      <c r="Z11" s="16">
        <f t="shared" si="2"/>
        <v>2.2124867557274697</v>
      </c>
      <c r="AA11" s="16">
        <f t="shared" si="2"/>
        <v>2.2124867557274697</v>
      </c>
      <c r="AB11" s="16">
        <f t="shared" si="2"/>
        <v>2.2124867557274697</v>
      </c>
      <c r="AC11" s="16">
        <f t="shared" si="2"/>
        <v>2.2124867557274697</v>
      </c>
      <c r="AD11" s="16">
        <f t="shared" si="2"/>
        <v>2.2124867557274697</v>
      </c>
      <c r="AE11" s="16">
        <f t="shared" si="2"/>
        <v>2.2124867557274697</v>
      </c>
      <c r="AF11" s="16">
        <f t="shared" si="2"/>
        <v>2.2124867557274697</v>
      </c>
      <c r="AG11" s="16">
        <f t="shared" si="2"/>
        <v>2.2124867557274697</v>
      </c>
    </row>
    <row r="12" spans="1:33">
      <c r="A12" s="13" t="s">
        <v>17</v>
      </c>
      <c r="B12" s="16">
        <f>'CCaMC-VOaMCpUC-pre-ret US'!B12</f>
        <v>7.295618081459569</v>
      </c>
      <c r="C12" s="16">
        <f t="shared" si="1"/>
        <v>7.295618081459569</v>
      </c>
      <c r="D12" s="16">
        <f t="shared" si="1"/>
        <v>7.295618081459569</v>
      </c>
      <c r="E12" s="16">
        <f t="shared" si="1"/>
        <v>7.295618081459569</v>
      </c>
      <c r="F12" s="16">
        <f t="shared" si="1"/>
        <v>7.295618081459569</v>
      </c>
      <c r="G12" s="16">
        <f t="shared" si="1"/>
        <v>7.295618081459569</v>
      </c>
      <c r="H12" s="16">
        <f t="shared" si="1"/>
        <v>7.295618081459569</v>
      </c>
      <c r="I12" s="16">
        <f t="shared" si="1"/>
        <v>7.295618081459569</v>
      </c>
      <c r="J12" s="16">
        <f t="shared" si="1"/>
        <v>7.295618081459569</v>
      </c>
      <c r="K12" s="16">
        <f t="shared" si="1"/>
        <v>7.295618081459569</v>
      </c>
      <c r="L12" s="16">
        <f t="shared" si="1"/>
        <v>7.295618081459569</v>
      </c>
      <c r="M12" s="16">
        <f t="shared" si="1"/>
        <v>7.295618081459569</v>
      </c>
      <c r="N12" s="16">
        <f t="shared" si="1"/>
        <v>7.295618081459569</v>
      </c>
      <c r="O12" s="16">
        <f t="shared" si="1"/>
        <v>7.295618081459569</v>
      </c>
      <c r="P12" s="16">
        <f t="shared" si="1"/>
        <v>7.295618081459569</v>
      </c>
      <c r="Q12" s="16">
        <f t="shared" si="1"/>
        <v>7.295618081459569</v>
      </c>
      <c r="R12" s="16">
        <f t="shared" si="1"/>
        <v>7.295618081459569</v>
      </c>
      <c r="S12" s="16">
        <f t="shared" si="2"/>
        <v>7.295618081459569</v>
      </c>
      <c r="T12" s="16">
        <f t="shared" si="2"/>
        <v>7.295618081459569</v>
      </c>
      <c r="U12" s="16">
        <f t="shared" si="2"/>
        <v>7.295618081459569</v>
      </c>
      <c r="V12" s="16">
        <f t="shared" si="2"/>
        <v>7.295618081459569</v>
      </c>
      <c r="W12" s="16">
        <f t="shared" si="2"/>
        <v>7.295618081459569</v>
      </c>
      <c r="X12" s="16">
        <f t="shared" si="2"/>
        <v>7.295618081459569</v>
      </c>
      <c r="Y12" s="16">
        <f t="shared" si="2"/>
        <v>7.295618081459569</v>
      </c>
      <c r="Z12" s="16">
        <f t="shared" si="2"/>
        <v>7.295618081459569</v>
      </c>
      <c r="AA12" s="16">
        <f t="shared" si="2"/>
        <v>7.295618081459569</v>
      </c>
      <c r="AB12" s="16">
        <f t="shared" si="2"/>
        <v>7.295618081459569</v>
      </c>
      <c r="AC12" s="16">
        <f t="shared" si="2"/>
        <v>7.295618081459569</v>
      </c>
      <c r="AD12" s="16">
        <f t="shared" si="2"/>
        <v>7.295618081459569</v>
      </c>
      <c r="AE12" s="16">
        <f t="shared" si="2"/>
        <v>7.295618081459569</v>
      </c>
      <c r="AF12" s="16">
        <f t="shared" si="2"/>
        <v>7.295618081459569</v>
      </c>
      <c r="AG12" s="16">
        <f t="shared" si="2"/>
        <v>7.295618081459569</v>
      </c>
    </row>
    <row r="13" spans="1:33">
      <c r="A13" s="13" t="s">
        <v>22</v>
      </c>
      <c r="B13" s="16">
        <f>'CCaMC-VOaMCpUC-pre-ret US'!B13</f>
        <v>6.1423270460699575</v>
      </c>
      <c r="C13" s="16">
        <f t="shared" si="1"/>
        <v>6.1423270460699575</v>
      </c>
      <c r="D13" s="16">
        <f t="shared" si="1"/>
        <v>6.1423270460699575</v>
      </c>
      <c r="E13" s="16">
        <f t="shared" si="1"/>
        <v>6.1423270460699575</v>
      </c>
      <c r="F13" s="16">
        <f t="shared" si="1"/>
        <v>6.1423270460699575</v>
      </c>
      <c r="G13" s="16">
        <f t="shared" si="1"/>
        <v>6.1423270460699575</v>
      </c>
      <c r="H13" s="16">
        <f t="shared" si="1"/>
        <v>6.1423270460699575</v>
      </c>
      <c r="I13" s="16">
        <f t="shared" si="1"/>
        <v>6.1423270460699575</v>
      </c>
      <c r="J13" s="16">
        <f t="shared" si="1"/>
        <v>6.1423270460699575</v>
      </c>
      <c r="K13" s="16">
        <f t="shared" si="1"/>
        <v>6.1423270460699575</v>
      </c>
      <c r="L13" s="16">
        <f t="shared" si="1"/>
        <v>6.1423270460699575</v>
      </c>
      <c r="M13" s="16">
        <f t="shared" si="1"/>
        <v>6.1423270460699575</v>
      </c>
      <c r="N13" s="16">
        <f t="shared" si="1"/>
        <v>6.1423270460699575</v>
      </c>
      <c r="O13" s="16">
        <f t="shared" si="1"/>
        <v>6.1423270460699575</v>
      </c>
      <c r="P13" s="16">
        <f t="shared" si="1"/>
        <v>6.1423270460699575</v>
      </c>
      <c r="Q13" s="16">
        <f t="shared" si="1"/>
        <v>6.1423270460699575</v>
      </c>
      <c r="R13" s="16">
        <f t="shared" si="1"/>
        <v>6.1423270460699575</v>
      </c>
      <c r="S13" s="16">
        <f t="shared" si="2"/>
        <v>6.1423270460699575</v>
      </c>
      <c r="T13" s="16">
        <f t="shared" si="2"/>
        <v>6.1423270460699575</v>
      </c>
      <c r="U13" s="16">
        <f t="shared" si="2"/>
        <v>6.1423270460699575</v>
      </c>
      <c r="V13" s="16">
        <f t="shared" si="2"/>
        <v>6.1423270460699575</v>
      </c>
      <c r="W13" s="16">
        <f t="shared" si="2"/>
        <v>6.1423270460699575</v>
      </c>
      <c r="X13" s="16">
        <f t="shared" si="2"/>
        <v>6.1423270460699575</v>
      </c>
      <c r="Y13" s="16">
        <f t="shared" si="2"/>
        <v>6.1423270460699575</v>
      </c>
      <c r="Z13" s="16">
        <f t="shared" si="2"/>
        <v>6.1423270460699575</v>
      </c>
      <c r="AA13" s="16">
        <f t="shared" si="2"/>
        <v>6.1423270460699575</v>
      </c>
      <c r="AB13" s="16">
        <f t="shared" si="2"/>
        <v>6.1423270460699575</v>
      </c>
      <c r="AC13" s="16">
        <f t="shared" si="2"/>
        <v>6.1423270460699575</v>
      </c>
      <c r="AD13" s="16">
        <f t="shared" si="2"/>
        <v>6.1423270460699575</v>
      </c>
      <c r="AE13" s="16">
        <f t="shared" si="2"/>
        <v>6.1423270460699575</v>
      </c>
      <c r="AF13" s="16">
        <f t="shared" si="2"/>
        <v>6.1423270460699575</v>
      </c>
      <c r="AG13" s="16">
        <f t="shared" si="2"/>
        <v>6.1423270460699575</v>
      </c>
    </row>
    <row r="14" spans="1:33">
      <c r="A14" s="13" t="s">
        <v>20</v>
      </c>
      <c r="B14" s="16">
        <f>'CCaMC-VOaMCpUC-pre-ret US'!B14</f>
        <v>0</v>
      </c>
      <c r="C14" s="16">
        <f t="shared" si="1"/>
        <v>0</v>
      </c>
      <c r="D14" s="16">
        <f t="shared" si="1"/>
        <v>0</v>
      </c>
      <c r="E14" s="16">
        <f t="shared" si="1"/>
        <v>0</v>
      </c>
      <c r="F14" s="16">
        <f t="shared" si="1"/>
        <v>0</v>
      </c>
      <c r="G14" s="16">
        <f t="shared" si="1"/>
        <v>0</v>
      </c>
      <c r="H14" s="16">
        <f t="shared" si="1"/>
        <v>0</v>
      </c>
      <c r="I14" s="16">
        <f t="shared" si="1"/>
        <v>0</v>
      </c>
      <c r="J14" s="16">
        <f t="shared" si="1"/>
        <v>0</v>
      </c>
      <c r="K14" s="16">
        <f t="shared" si="1"/>
        <v>0</v>
      </c>
      <c r="L14" s="16">
        <f t="shared" si="1"/>
        <v>0</v>
      </c>
      <c r="M14" s="16">
        <f t="shared" si="1"/>
        <v>0</v>
      </c>
      <c r="N14" s="16">
        <f t="shared" si="1"/>
        <v>0</v>
      </c>
      <c r="O14" s="16">
        <f t="shared" si="1"/>
        <v>0</v>
      </c>
      <c r="P14" s="16">
        <f t="shared" si="1"/>
        <v>0</v>
      </c>
      <c r="Q14" s="16">
        <f t="shared" si="1"/>
        <v>0</v>
      </c>
      <c r="R14" s="16">
        <f t="shared" si="1"/>
        <v>0</v>
      </c>
      <c r="S14" s="16">
        <f t="shared" si="2"/>
        <v>0</v>
      </c>
      <c r="T14" s="16">
        <f t="shared" si="2"/>
        <v>0</v>
      </c>
      <c r="U14" s="16">
        <f t="shared" si="2"/>
        <v>0</v>
      </c>
      <c r="V14" s="16">
        <f t="shared" si="2"/>
        <v>0</v>
      </c>
      <c r="W14" s="16">
        <f t="shared" si="2"/>
        <v>0</v>
      </c>
      <c r="X14" s="16">
        <f t="shared" si="2"/>
        <v>0</v>
      </c>
      <c r="Y14" s="16">
        <f t="shared" si="2"/>
        <v>0</v>
      </c>
      <c r="Z14" s="16">
        <f t="shared" si="2"/>
        <v>0</v>
      </c>
      <c r="AA14" s="16">
        <f t="shared" si="2"/>
        <v>0</v>
      </c>
      <c r="AB14" s="16">
        <f t="shared" si="2"/>
        <v>0</v>
      </c>
      <c r="AC14" s="16">
        <f t="shared" si="2"/>
        <v>0</v>
      </c>
      <c r="AD14" s="16">
        <f t="shared" si="2"/>
        <v>0</v>
      </c>
      <c r="AE14" s="16">
        <f t="shared" si="2"/>
        <v>0</v>
      </c>
      <c r="AF14" s="16">
        <f t="shared" si="2"/>
        <v>0</v>
      </c>
      <c r="AG14" s="16">
        <f t="shared" si="2"/>
        <v>0</v>
      </c>
    </row>
    <row r="15" spans="1:33">
      <c r="A15" s="13" t="s">
        <v>23</v>
      </c>
      <c r="B15" s="16">
        <f>'CCaMC-VOaMCpUC-pre-ret US'!B15</f>
        <v>2.2124867557274697</v>
      </c>
      <c r="C15" s="16">
        <f t="shared" si="1"/>
        <v>2.2124867557274697</v>
      </c>
      <c r="D15" s="16">
        <f t="shared" si="1"/>
        <v>2.2124867557274697</v>
      </c>
      <c r="E15" s="16">
        <f t="shared" si="1"/>
        <v>2.2124867557274697</v>
      </c>
      <c r="F15" s="16">
        <f t="shared" si="1"/>
        <v>2.2124867557274697</v>
      </c>
      <c r="G15" s="16">
        <f t="shared" si="1"/>
        <v>2.2124867557274697</v>
      </c>
      <c r="H15" s="16">
        <f t="shared" si="1"/>
        <v>2.2124867557274697</v>
      </c>
      <c r="I15" s="16">
        <f t="shared" si="1"/>
        <v>2.2124867557274697</v>
      </c>
      <c r="J15" s="16">
        <f t="shared" si="1"/>
        <v>2.2124867557274697</v>
      </c>
      <c r="K15" s="16">
        <f t="shared" si="1"/>
        <v>2.2124867557274697</v>
      </c>
      <c r="L15" s="16">
        <f t="shared" si="1"/>
        <v>2.2124867557274697</v>
      </c>
      <c r="M15" s="16">
        <f t="shared" si="1"/>
        <v>2.2124867557274697</v>
      </c>
      <c r="N15" s="16">
        <f t="shared" si="1"/>
        <v>2.2124867557274697</v>
      </c>
      <c r="O15" s="16">
        <f t="shared" si="1"/>
        <v>2.2124867557274697</v>
      </c>
      <c r="P15" s="16">
        <f t="shared" si="1"/>
        <v>2.2124867557274697</v>
      </c>
      <c r="Q15" s="16">
        <f t="shared" si="1"/>
        <v>2.2124867557274697</v>
      </c>
      <c r="R15" s="16">
        <f t="shared" si="1"/>
        <v>2.2124867557274697</v>
      </c>
      <c r="S15" s="16">
        <f t="shared" si="2"/>
        <v>2.2124867557274697</v>
      </c>
      <c r="T15" s="16">
        <f t="shared" si="2"/>
        <v>2.2124867557274697</v>
      </c>
      <c r="U15" s="16">
        <f t="shared" si="2"/>
        <v>2.2124867557274697</v>
      </c>
      <c r="V15" s="16">
        <f t="shared" si="2"/>
        <v>2.2124867557274697</v>
      </c>
      <c r="W15" s="16">
        <f t="shared" si="2"/>
        <v>2.2124867557274697</v>
      </c>
      <c r="X15" s="16">
        <f t="shared" si="2"/>
        <v>2.2124867557274697</v>
      </c>
      <c r="Y15" s="16">
        <f t="shared" si="2"/>
        <v>2.2124867557274697</v>
      </c>
      <c r="Z15" s="16">
        <f t="shared" si="2"/>
        <v>2.2124867557274697</v>
      </c>
      <c r="AA15" s="16">
        <f t="shared" si="2"/>
        <v>2.2124867557274697</v>
      </c>
      <c r="AB15" s="16">
        <f t="shared" si="2"/>
        <v>2.2124867557274697</v>
      </c>
      <c r="AC15" s="16">
        <f t="shared" si="2"/>
        <v>2.2124867557274697</v>
      </c>
      <c r="AD15" s="16">
        <f t="shared" si="2"/>
        <v>2.2124867557274697</v>
      </c>
      <c r="AE15" s="16">
        <f t="shared" si="2"/>
        <v>2.2124867557274697</v>
      </c>
      <c r="AF15" s="16">
        <f t="shared" si="2"/>
        <v>2.2124867557274697</v>
      </c>
      <c r="AG15" s="16">
        <f t="shared" si="2"/>
        <v>2.2124867557274697</v>
      </c>
    </row>
    <row r="16" spans="1:33">
      <c r="A16" s="13" t="s">
        <v>24</v>
      </c>
      <c r="B16" s="16">
        <f>'CCaMC-VOaMCpUC-pre-ret US'!B16</f>
        <v>2.2124867557274697</v>
      </c>
      <c r="C16" s="16">
        <f t="shared" si="1"/>
        <v>2.2124867557274697</v>
      </c>
      <c r="D16" s="16">
        <f t="shared" si="1"/>
        <v>2.2124867557274697</v>
      </c>
      <c r="E16" s="16">
        <f t="shared" si="1"/>
        <v>2.2124867557274697</v>
      </c>
      <c r="F16" s="16">
        <f t="shared" si="1"/>
        <v>2.2124867557274697</v>
      </c>
      <c r="G16" s="16">
        <f t="shared" si="1"/>
        <v>2.2124867557274697</v>
      </c>
      <c r="H16" s="16">
        <f t="shared" si="1"/>
        <v>2.2124867557274697</v>
      </c>
      <c r="I16" s="16">
        <f t="shared" si="1"/>
        <v>2.2124867557274697</v>
      </c>
      <c r="J16" s="16">
        <f t="shared" si="1"/>
        <v>2.2124867557274697</v>
      </c>
      <c r="K16" s="16">
        <f t="shared" si="1"/>
        <v>2.2124867557274697</v>
      </c>
      <c r="L16" s="16">
        <f t="shared" si="1"/>
        <v>2.2124867557274697</v>
      </c>
      <c r="M16" s="16">
        <f t="shared" si="1"/>
        <v>2.2124867557274697</v>
      </c>
      <c r="N16" s="16">
        <f t="shared" si="1"/>
        <v>2.2124867557274697</v>
      </c>
      <c r="O16" s="16">
        <f t="shared" si="1"/>
        <v>2.2124867557274697</v>
      </c>
      <c r="P16" s="16">
        <f t="shared" si="1"/>
        <v>2.2124867557274697</v>
      </c>
      <c r="Q16" s="16">
        <f t="shared" si="1"/>
        <v>2.2124867557274697</v>
      </c>
      <c r="R16" s="16">
        <f t="shared" si="1"/>
        <v>2.2124867557274697</v>
      </c>
      <c r="S16" s="16">
        <f t="shared" si="2"/>
        <v>2.2124867557274697</v>
      </c>
      <c r="T16" s="16">
        <f t="shared" si="2"/>
        <v>2.2124867557274697</v>
      </c>
      <c r="U16" s="16">
        <f t="shared" si="2"/>
        <v>2.2124867557274697</v>
      </c>
      <c r="V16" s="16">
        <f t="shared" si="2"/>
        <v>2.2124867557274697</v>
      </c>
      <c r="W16" s="16">
        <f t="shared" si="2"/>
        <v>2.2124867557274697</v>
      </c>
      <c r="X16" s="16">
        <f t="shared" si="2"/>
        <v>2.2124867557274697</v>
      </c>
      <c r="Y16" s="16">
        <f t="shared" si="2"/>
        <v>2.2124867557274697</v>
      </c>
      <c r="Z16" s="16">
        <f t="shared" si="2"/>
        <v>2.2124867557274697</v>
      </c>
      <c r="AA16" s="16">
        <f t="shared" si="2"/>
        <v>2.2124867557274697</v>
      </c>
      <c r="AB16" s="16">
        <f t="shared" si="2"/>
        <v>2.2124867557274697</v>
      </c>
      <c r="AC16" s="16">
        <f t="shared" si="2"/>
        <v>2.2124867557274697</v>
      </c>
      <c r="AD16" s="16">
        <f t="shared" si="2"/>
        <v>2.2124867557274697</v>
      </c>
      <c r="AE16" s="16">
        <f t="shared" si="2"/>
        <v>2.2124867557274697</v>
      </c>
      <c r="AF16" s="16">
        <f t="shared" si="2"/>
        <v>2.2124867557274697</v>
      </c>
      <c r="AG16" s="16">
        <f t="shared" si="2"/>
        <v>2.2124867557274697</v>
      </c>
    </row>
    <row r="17" spans="1:33">
      <c r="A17" s="13" t="s">
        <v>25</v>
      </c>
      <c r="B17" s="16">
        <f>'CCaMC-VOaMCpUC-pre-ret US'!B17</f>
        <v>6.7522876908857299</v>
      </c>
      <c r="C17" s="16">
        <f t="shared" si="1"/>
        <v>6.7522876908857299</v>
      </c>
      <c r="D17" s="16">
        <f t="shared" si="1"/>
        <v>6.7522876908857299</v>
      </c>
      <c r="E17" s="16">
        <f t="shared" si="1"/>
        <v>6.7522876908857299</v>
      </c>
      <c r="F17" s="16">
        <f t="shared" si="1"/>
        <v>6.7522876908857299</v>
      </c>
      <c r="G17" s="16">
        <f t="shared" si="1"/>
        <v>6.7522876908857299</v>
      </c>
      <c r="H17" s="16">
        <f t="shared" si="1"/>
        <v>6.7522876908857299</v>
      </c>
      <c r="I17" s="16">
        <f t="shared" si="1"/>
        <v>6.7522876908857299</v>
      </c>
      <c r="J17" s="16">
        <f t="shared" si="1"/>
        <v>6.7522876908857299</v>
      </c>
      <c r="K17" s="16">
        <f t="shared" si="1"/>
        <v>6.7522876908857299</v>
      </c>
      <c r="L17" s="16">
        <f t="shared" si="1"/>
        <v>6.7522876908857299</v>
      </c>
      <c r="M17" s="16">
        <f t="shared" si="1"/>
        <v>6.7522876908857299</v>
      </c>
      <c r="N17" s="16">
        <f t="shared" si="1"/>
        <v>6.7522876908857299</v>
      </c>
      <c r="O17" s="16">
        <f t="shared" si="1"/>
        <v>6.7522876908857299</v>
      </c>
      <c r="P17" s="16">
        <f t="shared" si="1"/>
        <v>6.7522876908857299</v>
      </c>
      <c r="Q17" s="16">
        <f t="shared" si="1"/>
        <v>6.7522876908857299</v>
      </c>
      <c r="R17" s="16">
        <f t="shared" si="1"/>
        <v>6.7522876908857299</v>
      </c>
      <c r="S17" s="16">
        <f t="shared" si="2"/>
        <v>6.7522876908857299</v>
      </c>
      <c r="T17" s="16">
        <f t="shared" si="2"/>
        <v>6.7522876908857299</v>
      </c>
      <c r="U17" s="16">
        <f t="shared" si="2"/>
        <v>6.7522876908857299</v>
      </c>
      <c r="V17" s="16">
        <f t="shared" si="2"/>
        <v>6.7522876908857299</v>
      </c>
      <c r="W17" s="16">
        <f t="shared" si="2"/>
        <v>6.7522876908857299</v>
      </c>
      <c r="X17" s="16">
        <f t="shared" si="2"/>
        <v>6.7522876908857299</v>
      </c>
      <c r="Y17" s="16">
        <f t="shared" si="2"/>
        <v>6.7522876908857299</v>
      </c>
      <c r="Z17" s="16">
        <f t="shared" si="2"/>
        <v>6.7522876908857299</v>
      </c>
      <c r="AA17" s="16">
        <f t="shared" si="2"/>
        <v>6.7522876908857299</v>
      </c>
      <c r="AB17" s="16">
        <f t="shared" si="2"/>
        <v>6.7522876908857299</v>
      </c>
      <c r="AC17" s="16">
        <f t="shared" si="2"/>
        <v>6.7522876908857299</v>
      </c>
      <c r="AD17" s="16">
        <f t="shared" si="2"/>
        <v>6.7522876908857299</v>
      </c>
      <c r="AE17" s="16">
        <f t="shared" si="2"/>
        <v>6.7522876908857299</v>
      </c>
      <c r="AF17" s="16">
        <f t="shared" si="2"/>
        <v>6.7522876908857299</v>
      </c>
      <c r="AG17" s="16">
        <f t="shared" si="2"/>
        <v>6.7522876908857299</v>
      </c>
    </row>
  </sheetData>
  <phoneticPr fontId="3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17"/>
  <sheetViews>
    <sheetView topLeftCell="F1" workbookViewId="0">
      <selection activeCell="AA33" sqref="AA33"/>
    </sheetView>
  </sheetViews>
  <sheetFormatPr defaultColWidth="9.140625" defaultRowHeight="15"/>
  <cols>
    <col min="1" max="1" width="41.42578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57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16">
        <f>Calculation!B93</f>
        <v>1.0000847529451649</v>
      </c>
      <c r="C2" s="16">
        <f>B2</f>
        <v>1.0000847529451649</v>
      </c>
      <c r="D2" s="16">
        <f t="shared" ref="D2:AG10" si="0">C2</f>
        <v>1.0000847529451649</v>
      </c>
      <c r="E2" s="16">
        <f t="shared" si="0"/>
        <v>1.0000847529451649</v>
      </c>
      <c r="F2" s="16">
        <f t="shared" si="0"/>
        <v>1.0000847529451649</v>
      </c>
      <c r="G2" s="16">
        <f t="shared" si="0"/>
        <v>1.0000847529451649</v>
      </c>
      <c r="H2" s="16">
        <f t="shared" si="0"/>
        <v>1.0000847529451649</v>
      </c>
      <c r="I2" s="16">
        <f t="shared" si="0"/>
        <v>1.0000847529451649</v>
      </c>
      <c r="J2" s="16">
        <f t="shared" si="0"/>
        <v>1.0000847529451649</v>
      </c>
      <c r="K2" s="16">
        <f t="shared" si="0"/>
        <v>1.0000847529451649</v>
      </c>
      <c r="L2" s="16">
        <f t="shared" si="0"/>
        <v>1.0000847529451649</v>
      </c>
      <c r="M2" s="16">
        <f t="shared" si="0"/>
        <v>1.0000847529451649</v>
      </c>
      <c r="N2" s="16">
        <f t="shared" si="0"/>
        <v>1.0000847529451649</v>
      </c>
      <c r="O2" s="16">
        <f t="shared" si="0"/>
        <v>1.0000847529451649</v>
      </c>
      <c r="P2" s="16">
        <f t="shared" si="0"/>
        <v>1.0000847529451649</v>
      </c>
      <c r="Q2" s="16">
        <f t="shared" si="0"/>
        <v>1.0000847529451649</v>
      </c>
      <c r="R2" s="16">
        <f t="shared" si="0"/>
        <v>1.0000847529451649</v>
      </c>
      <c r="S2" s="16">
        <f t="shared" si="0"/>
        <v>1.0000847529451649</v>
      </c>
      <c r="T2" s="16">
        <f t="shared" si="0"/>
        <v>1.0000847529451649</v>
      </c>
      <c r="U2" s="16">
        <f t="shared" si="0"/>
        <v>1.0000847529451649</v>
      </c>
      <c r="V2" s="16">
        <f t="shared" si="0"/>
        <v>1.0000847529451649</v>
      </c>
      <c r="W2" s="16">
        <f t="shared" si="0"/>
        <v>1.0000847529451649</v>
      </c>
      <c r="X2" s="16">
        <f t="shared" si="0"/>
        <v>1.0000847529451649</v>
      </c>
      <c r="Y2" s="16">
        <f t="shared" si="0"/>
        <v>1.0000847529451649</v>
      </c>
      <c r="Z2" s="16">
        <f t="shared" si="0"/>
        <v>1.0000847529451649</v>
      </c>
      <c r="AA2" s="16">
        <f t="shared" si="0"/>
        <v>1.0000847529451649</v>
      </c>
      <c r="AB2" s="16">
        <f t="shared" si="0"/>
        <v>1.0000847529451649</v>
      </c>
      <c r="AC2" s="16">
        <f t="shared" si="0"/>
        <v>1.0000847529451649</v>
      </c>
      <c r="AD2" s="16">
        <f t="shared" si="0"/>
        <v>1.0000847529451649</v>
      </c>
      <c r="AE2" s="16">
        <f t="shared" si="0"/>
        <v>1.0000847529451649</v>
      </c>
      <c r="AF2" s="16">
        <f t="shared" si="0"/>
        <v>1.0000847529451649</v>
      </c>
      <c r="AG2" s="16">
        <f t="shared" si="0"/>
        <v>1.0000847529451649</v>
      </c>
    </row>
    <row r="3" spans="1:33">
      <c r="A3" s="13" t="s">
        <v>14</v>
      </c>
      <c r="B3" s="16">
        <f>Calculation!B94</f>
        <v>0.54241884905500459</v>
      </c>
      <c r="C3" s="16">
        <f t="shared" ref="C3:R17" si="1">B3</f>
        <v>0.54241884905500459</v>
      </c>
      <c r="D3" s="16">
        <f t="shared" si="1"/>
        <v>0.54241884905500459</v>
      </c>
      <c r="E3" s="16">
        <f t="shared" si="1"/>
        <v>0.54241884905500459</v>
      </c>
      <c r="F3" s="16">
        <f t="shared" si="1"/>
        <v>0.54241884905500459</v>
      </c>
      <c r="G3" s="16">
        <f t="shared" si="1"/>
        <v>0.54241884905500459</v>
      </c>
      <c r="H3" s="16">
        <f t="shared" si="1"/>
        <v>0.54241884905500459</v>
      </c>
      <c r="I3" s="16">
        <f t="shared" si="1"/>
        <v>0.54241884905500459</v>
      </c>
      <c r="J3" s="16">
        <f t="shared" si="1"/>
        <v>0.54241884905500459</v>
      </c>
      <c r="K3" s="16">
        <f t="shared" si="1"/>
        <v>0.54241884905500459</v>
      </c>
      <c r="L3" s="16">
        <f t="shared" si="1"/>
        <v>0.54241884905500459</v>
      </c>
      <c r="M3" s="16">
        <f t="shared" si="1"/>
        <v>0.54241884905500459</v>
      </c>
      <c r="N3" s="16">
        <f t="shared" si="1"/>
        <v>0.54241884905500459</v>
      </c>
      <c r="O3" s="16">
        <f t="shared" si="1"/>
        <v>0.54241884905500459</v>
      </c>
      <c r="P3" s="16">
        <f t="shared" si="1"/>
        <v>0.54241884905500459</v>
      </c>
      <c r="Q3" s="16">
        <f t="shared" si="1"/>
        <v>0.54241884905500459</v>
      </c>
      <c r="R3" s="16">
        <f t="shared" si="1"/>
        <v>0.54241884905500459</v>
      </c>
      <c r="S3" s="16">
        <f t="shared" si="0"/>
        <v>0.54241884905500459</v>
      </c>
      <c r="T3" s="16">
        <f t="shared" si="0"/>
        <v>0.54241884905500459</v>
      </c>
      <c r="U3" s="16">
        <f t="shared" si="0"/>
        <v>0.54241884905500459</v>
      </c>
      <c r="V3" s="16">
        <f t="shared" si="0"/>
        <v>0.54241884905500459</v>
      </c>
      <c r="W3" s="16">
        <f t="shared" si="0"/>
        <v>0.54241884905500459</v>
      </c>
      <c r="X3" s="16">
        <f t="shared" si="0"/>
        <v>0.54241884905500459</v>
      </c>
      <c r="Y3" s="16">
        <f t="shared" si="0"/>
        <v>0.54241884905500459</v>
      </c>
      <c r="Z3" s="16">
        <f t="shared" si="0"/>
        <v>0.54241884905500459</v>
      </c>
      <c r="AA3" s="16">
        <f t="shared" si="0"/>
        <v>0.54241884905500459</v>
      </c>
      <c r="AB3" s="16">
        <f t="shared" si="0"/>
        <v>0.54241884905500459</v>
      </c>
      <c r="AC3" s="16">
        <f t="shared" si="0"/>
        <v>0.54241884905500459</v>
      </c>
      <c r="AD3" s="16">
        <f t="shared" si="0"/>
        <v>0.54241884905500459</v>
      </c>
      <c r="AE3" s="16">
        <f t="shared" si="0"/>
        <v>0.54241884905500459</v>
      </c>
      <c r="AF3" s="16">
        <f t="shared" si="0"/>
        <v>0.54241884905500459</v>
      </c>
      <c r="AG3" s="16">
        <f t="shared" si="0"/>
        <v>0.54241884905500459</v>
      </c>
    </row>
    <row r="4" spans="1:33">
      <c r="A4" s="13" t="s">
        <v>7</v>
      </c>
      <c r="B4" s="16">
        <f>Calculation!B95</f>
        <v>1.6865836087804049</v>
      </c>
      <c r="C4" s="16">
        <f t="shared" si="1"/>
        <v>1.6865836087804049</v>
      </c>
      <c r="D4" s="16">
        <f t="shared" si="0"/>
        <v>1.6865836087804049</v>
      </c>
      <c r="E4" s="16">
        <f t="shared" si="0"/>
        <v>1.6865836087804049</v>
      </c>
      <c r="F4" s="16">
        <f t="shared" si="0"/>
        <v>1.6865836087804049</v>
      </c>
      <c r="G4" s="16">
        <f t="shared" si="0"/>
        <v>1.6865836087804049</v>
      </c>
      <c r="H4" s="16">
        <f t="shared" si="0"/>
        <v>1.6865836087804049</v>
      </c>
      <c r="I4" s="16">
        <f t="shared" si="0"/>
        <v>1.6865836087804049</v>
      </c>
      <c r="J4" s="16">
        <f t="shared" si="0"/>
        <v>1.6865836087804049</v>
      </c>
      <c r="K4" s="16">
        <f t="shared" si="0"/>
        <v>1.6865836087804049</v>
      </c>
      <c r="L4" s="16">
        <f t="shared" si="0"/>
        <v>1.6865836087804049</v>
      </c>
      <c r="M4" s="16">
        <f t="shared" si="0"/>
        <v>1.6865836087804049</v>
      </c>
      <c r="N4" s="16">
        <f t="shared" si="0"/>
        <v>1.6865836087804049</v>
      </c>
      <c r="O4" s="16">
        <f t="shared" si="0"/>
        <v>1.6865836087804049</v>
      </c>
      <c r="P4" s="16">
        <f t="shared" si="0"/>
        <v>1.6865836087804049</v>
      </c>
      <c r="Q4" s="16">
        <f t="shared" si="0"/>
        <v>1.6865836087804049</v>
      </c>
      <c r="R4" s="16">
        <f t="shared" si="0"/>
        <v>1.6865836087804049</v>
      </c>
      <c r="S4" s="16">
        <f t="shared" si="0"/>
        <v>1.6865836087804049</v>
      </c>
      <c r="T4" s="16">
        <f t="shared" si="0"/>
        <v>1.6865836087804049</v>
      </c>
      <c r="U4" s="16">
        <f t="shared" si="0"/>
        <v>1.6865836087804049</v>
      </c>
      <c r="V4" s="16">
        <f t="shared" si="0"/>
        <v>1.6865836087804049</v>
      </c>
      <c r="W4" s="16">
        <f t="shared" si="0"/>
        <v>1.6865836087804049</v>
      </c>
      <c r="X4" s="16">
        <f t="shared" si="0"/>
        <v>1.6865836087804049</v>
      </c>
      <c r="Y4" s="16">
        <f t="shared" si="0"/>
        <v>1.6865836087804049</v>
      </c>
      <c r="Z4" s="16">
        <f t="shared" si="0"/>
        <v>1.6865836087804049</v>
      </c>
      <c r="AA4" s="16">
        <f t="shared" si="0"/>
        <v>1.6865836087804049</v>
      </c>
      <c r="AB4" s="16">
        <f t="shared" si="0"/>
        <v>1.6865836087804049</v>
      </c>
      <c r="AC4" s="16">
        <f t="shared" si="0"/>
        <v>1.6865836087804049</v>
      </c>
      <c r="AD4" s="16">
        <f t="shared" si="0"/>
        <v>1.6865836087804049</v>
      </c>
      <c r="AE4" s="16">
        <f t="shared" si="0"/>
        <v>1.6865836087804049</v>
      </c>
      <c r="AF4" s="16">
        <f t="shared" si="0"/>
        <v>1.6865836087804049</v>
      </c>
      <c r="AG4" s="16">
        <f t="shared" si="0"/>
        <v>1.6865836087804049</v>
      </c>
    </row>
    <row r="5" spans="1:33">
      <c r="A5" s="13" t="s">
        <v>8</v>
      </c>
      <c r="B5" s="16">
        <f>'CCaMC-VOaMCpUC-new US'!B5</f>
        <v>0</v>
      </c>
      <c r="C5" s="16">
        <f t="shared" si="1"/>
        <v>0</v>
      </c>
      <c r="D5" s="16">
        <f t="shared" si="0"/>
        <v>0</v>
      </c>
      <c r="E5" s="16">
        <f t="shared" si="0"/>
        <v>0</v>
      </c>
      <c r="F5" s="16">
        <f t="shared" si="0"/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6">
        <f t="shared" si="0"/>
        <v>0</v>
      </c>
      <c r="N5" s="16">
        <f t="shared" si="0"/>
        <v>0</v>
      </c>
      <c r="O5" s="16">
        <f t="shared" si="0"/>
        <v>0</v>
      </c>
      <c r="P5" s="16">
        <f t="shared" si="0"/>
        <v>0</v>
      </c>
      <c r="Q5" s="16">
        <f t="shared" si="0"/>
        <v>0</v>
      </c>
      <c r="R5" s="16">
        <f t="shared" si="0"/>
        <v>0</v>
      </c>
      <c r="S5" s="16">
        <f t="shared" si="0"/>
        <v>0</v>
      </c>
      <c r="T5" s="16">
        <f t="shared" si="0"/>
        <v>0</v>
      </c>
      <c r="U5" s="16">
        <f t="shared" si="0"/>
        <v>0</v>
      </c>
      <c r="V5" s="16">
        <f t="shared" si="0"/>
        <v>0</v>
      </c>
      <c r="W5" s="16">
        <f t="shared" si="0"/>
        <v>0</v>
      </c>
      <c r="X5" s="16">
        <f t="shared" si="0"/>
        <v>0</v>
      </c>
      <c r="Y5" s="16">
        <f t="shared" si="0"/>
        <v>0</v>
      </c>
      <c r="Z5" s="16">
        <f t="shared" si="0"/>
        <v>0</v>
      </c>
      <c r="AA5" s="16">
        <f t="shared" si="0"/>
        <v>0</v>
      </c>
      <c r="AB5" s="16">
        <f t="shared" si="0"/>
        <v>0</v>
      </c>
      <c r="AC5" s="16">
        <f t="shared" si="0"/>
        <v>0</v>
      </c>
      <c r="AD5" s="16">
        <f t="shared" si="0"/>
        <v>0</v>
      </c>
      <c r="AE5" s="16">
        <f t="shared" si="0"/>
        <v>0</v>
      </c>
      <c r="AF5" s="16">
        <f t="shared" si="0"/>
        <v>0</v>
      </c>
      <c r="AG5" s="16">
        <f t="shared" si="0"/>
        <v>0</v>
      </c>
    </row>
    <row r="6" spans="1:33">
      <c r="A6" s="13" t="s">
        <v>21</v>
      </c>
      <c r="B6" s="16">
        <f>Calculation!B97</f>
        <v>8.4752945164844468E-2</v>
      </c>
      <c r="C6" s="16">
        <f t="shared" si="1"/>
        <v>8.4752945164844468E-2</v>
      </c>
      <c r="D6" s="16">
        <f t="shared" si="0"/>
        <v>8.4752945164844468E-2</v>
      </c>
      <c r="E6" s="16">
        <f t="shared" si="0"/>
        <v>8.4752945164844468E-2</v>
      </c>
      <c r="F6" s="16">
        <f t="shared" si="0"/>
        <v>8.4752945164844468E-2</v>
      </c>
      <c r="G6" s="16">
        <f t="shared" si="0"/>
        <v>8.4752945164844468E-2</v>
      </c>
      <c r="H6" s="16">
        <f t="shared" si="0"/>
        <v>8.4752945164844468E-2</v>
      </c>
      <c r="I6" s="16">
        <f t="shared" si="0"/>
        <v>8.4752945164844468E-2</v>
      </c>
      <c r="J6" s="16">
        <f t="shared" si="0"/>
        <v>8.4752945164844468E-2</v>
      </c>
      <c r="K6" s="16">
        <f t="shared" si="0"/>
        <v>8.4752945164844468E-2</v>
      </c>
      <c r="L6" s="16">
        <f t="shared" si="0"/>
        <v>8.4752945164844468E-2</v>
      </c>
      <c r="M6" s="16">
        <f t="shared" si="0"/>
        <v>8.4752945164844468E-2</v>
      </c>
      <c r="N6" s="16">
        <f t="shared" si="0"/>
        <v>8.4752945164844468E-2</v>
      </c>
      <c r="O6" s="16">
        <f t="shared" si="0"/>
        <v>8.4752945164844468E-2</v>
      </c>
      <c r="P6" s="16">
        <f t="shared" si="0"/>
        <v>8.4752945164844468E-2</v>
      </c>
      <c r="Q6" s="16">
        <f t="shared" si="0"/>
        <v>8.4752945164844468E-2</v>
      </c>
      <c r="R6" s="16">
        <f t="shared" si="0"/>
        <v>8.4752945164844468E-2</v>
      </c>
      <c r="S6" s="16">
        <f t="shared" si="0"/>
        <v>8.4752945164844468E-2</v>
      </c>
      <c r="T6" s="16">
        <f t="shared" si="0"/>
        <v>8.4752945164844468E-2</v>
      </c>
      <c r="U6" s="16">
        <f t="shared" si="0"/>
        <v>8.4752945164844468E-2</v>
      </c>
      <c r="V6" s="16">
        <f t="shared" si="0"/>
        <v>8.4752945164844468E-2</v>
      </c>
      <c r="W6" s="16">
        <f t="shared" si="0"/>
        <v>8.4752945164844468E-2</v>
      </c>
      <c r="X6" s="16">
        <f t="shared" si="0"/>
        <v>8.4752945164844468E-2</v>
      </c>
      <c r="Y6" s="16">
        <f t="shared" si="0"/>
        <v>8.4752945164844468E-2</v>
      </c>
      <c r="Z6" s="16">
        <f t="shared" si="0"/>
        <v>8.4752945164844468E-2</v>
      </c>
      <c r="AA6" s="16">
        <f t="shared" si="0"/>
        <v>8.4752945164844468E-2</v>
      </c>
      <c r="AB6" s="16">
        <f t="shared" si="0"/>
        <v>8.4752945164844468E-2</v>
      </c>
      <c r="AC6" s="16">
        <f t="shared" si="0"/>
        <v>8.4752945164844468E-2</v>
      </c>
      <c r="AD6" s="16">
        <f t="shared" si="0"/>
        <v>8.4752945164844468E-2</v>
      </c>
      <c r="AE6" s="16">
        <f t="shared" si="0"/>
        <v>8.4752945164844468E-2</v>
      </c>
      <c r="AF6" s="16">
        <f t="shared" si="0"/>
        <v>8.4752945164844468E-2</v>
      </c>
      <c r="AG6" s="16">
        <f t="shared" si="0"/>
        <v>8.4752945164844468E-2</v>
      </c>
    </row>
    <row r="7" spans="1:33">
      <c r="A7" s="13" t="s">
        <v>9</v>
      </c>
      <c r="B7" s="16">
        <f>Calculation!B98</f>
        <v>8.4752945164844468E-2</v>
      </c>
      <c r="C7" s="16">
        <f t="shared" si="1"/>
        <v>8.4752945164844468E-2</v>
      </c>
      <c r="D7" s="16">
        <f t="shared" si="0"/>
        <v>8.4752945164844468E-2</v>
      </c>
      <c r="E7" s="16">
        <f t="shared" si="0"/>
        <v>8.4752945164844468E-2</v>
      </c>
      <c r="F7" s="16">
        <f t="shared" si="0"/>
        <v>8.4752945164844468E-2</v>
      </c>
      <c r="G7" s="16">
        <f t="shared" si="0"/>
        <v>8.4752945164844468E-2</v>
      </c>
      <c r="H7" s="16">
        <f t="shared" si="0"/>
        <v>8.4752945164844468E-2</v>
      </c>
      <c r="I7" s="16">
        <f t="shared" si="0"/>
        <v>8.4752945164844468E-2</v>
      </c>
      <c r="J7" s="16">
        <f t="shared" si="0"/>
        <v>8.4752945164844468E-2</v>
      </c>
      <c r="K7" s="16">
        <f t="shared" si="0"/>
        <v>8.4752945164844468E-2</v>
      </c>
      <c r="L7" s="16">
        <f t="shared" si="0"/>
        <v>8.4752945164844468E-2</v>
      </c>
      <c r="M7" s="16">
        <f t="shared" si="0"/>
        <v>8.4752945164844468E-2</v>
      </c>
      <c r="N7" s="16">
        <f t="shared" si="0"/>
        <v>8.4752945164844468E-2</v>
      </c>
      <c r="O7" s="16">
        <f t="shared" si="0"/>
        <v>8.4752945164844468E-2</v>
      </c>
      <c r="P7" s="16">
        <f t="shared" si="0"/>
        <v>8.4752945164844468E-2</v>
      </c>
      <c r="Q7" s="16">
        <f t="shared" si="0"/>
        <v>8.4752945164844468E-2</v>
      </c>
      <c r="R7" s="16">
        <f t="shared" si="0"/>
        <v>8.4752945164844468E-2</v>
      </c>
      <c r="S7" s="16">
        <f t="shared" si="0"/>
        <v>8.4752945164844468E-2</v>
      </c>
      <c r="T7" s="16">
        <f t="shared" si="0"/>
        <v>8.4752945164844468E-2</v>
      </c>
      <c r="U7" s="16">
        <f t="shared" si="0"/>
        <v>8.4752945164844468E-2</v>
      </c>
      <c r="V7" s="16">
        <f t="shared" si="0"/>
        <v>8.4752945164844468E-2</v>
      </c>
      <c r="W7" s="16">
        <f t="shared" si="0"/>
        <v>8.4752945164844468E-2</v>
      </c>
      <c r="X7" s="16">
        <f t="shared" si="0"/>
        <v>8.4752945164844468E-2</v>
      </c>
      <c r="Y7" s="16">
        <f t="shared" si="0"/>
        <v>8.4752945164844468E-2</v>
      </c>
      <c r="Z7" s="16">
        <f t="shared" si="0"/>
        <v>8.4752945164844468E-2</v>
      </c>
      <c r="AA7" s="16">
        <f t="shared" si="0"/>
        <v>8.4752945164844468E-2</v>
      </c>
      <c r="AB7" s="16">
        <f t="shared" si="0"/>
        <v>8.4752945164844468E-2</v>
      </c>
      <c r="AC7" s="16">
        <f t="shared" si="0"/>
        <v>8.4752945164844468E-2</v>
      </c>
      <c r="AD7" s="16">
        <f t="shared" si="0"/>
        <v>8.4752945164844468E-2</v>
      </c>
      <c r="AE7" s="16">
        <f t="shared" si="0"/>
        <v>8.4752945164844468E-2</v>
      </c>
      <c r="AF7" s="16">
        <f t="shared" si="0"/>
        <v>8.4752945164844468E-2</v>
      </c>
      <c r="AG7" s="16">
        <f t="shared" si="0"/>
        <v>8.4752945164844468E-2</v>
      </c>
    </row>
    <row r="8" spans="1:33">
      <c r="A8" s="13" t="s">
        <v>10</v>
      </c>
      <c r="B8" s="16">
        <f>'CCaMC-VOaMCpUC-new US'!B8</f>
        <v>3.1431279649999992</v>
      </c>
      <c r="C8" s="16">
        <f t="shared" si="1"/>
        <v>3.1431279649999992</v>
      </c>
      <c r="D8" s="16">
        <f t="shared" si="0"/>
        <v>3.1431279649999992</v>
      </c>
      <c r="E8" s="16">
        <f t="shared" si="0"/>
        <v>3.1431279649999992</v>
      </c>
      <c r="F8" s="16">
        <f t="shared" si="0"/>
        <v>3.1431279649999992</v>
      </c>
      <c r="G8" s="16">
        <f t="shared" si="0"/>
        <v>3.1431279649999992</v>
      </c>
      <c r="H8" s="16">
        <f t="shared" si="0"/>
        <v>3.1431279649999992</v>
      </c>
      <c r="I8" s="16">
        <f t="shared" si="0"/>
        <v>3.1431279649999992</v>
      </c>
      <c r="J8" s="16">
        <f t="shared" si="0"/>
        <v>3.1431279649999992</v>
      </c>
      <c r="K8" s="16">
        <f t="shared" si="0"/>
        <v>3.1431279649999992</v>
      </c>
      <c r="L8" s="16">
        <f t="shared" si="0"/>
        <v>3.1431279649999992</v>
      </c>
      <c r="M8" s="16">
        <f t="shared" si="0"/>
        <v>3.1431279649999992</v>
      </c>
      <c r="N8" s="16">
        <f t="shared" si="0"/>
        <v>3.1431279649999992</v>
      </c>
      <c r="O8" s="16">
        <f t="shared" si="0"/>
        <v>3.1431279649999992</v>
      </c>
      <c r="P8" s="16">
        <f t="shared" si="0"/>
        <v>3.1431279649999992</v>
      </c>
      <c r="Q8" s="16">
        <f t="shared" si="0"/>
        <v>3.1431279649999992</v>
      </c>
      <c r="R8" s="16">
        <f t="shared" si="0"/>
        <v>3.1431279649999992</v>
      </c>
      <c r="S8" s="16">
        <f t="shared" si="0"/>
        <v>3.1431279649999992</v>
      </c>
      <c r="T8" s="16">
        <f t="shared" si="0"/>
        <v>3.1431279649999992</v>
      </c>
      <c r="U8" s="16">
        <f t="shared" si="0"/>
        <v>3.1431279649999992</v>
      </c>
      <c r="V8" s="16">
        <f t="shared" si="0"/>
        <v>3.1431279649999992</v>
      </c>
      <c r="W8" s="16">
        <f t="shared" si="0"/>
        <v>3.1431279649999992</v>
      </c>
      <c r="X8" s="16">
        <f t="shared" si="0"/>
        <v>3.1431279649999992</v>
      </c>
      <c r="Y8" s="16">
        <f t="shared" si="0"/>
        <v>3.1431279649999992</v>
      </c>
      <c r="Z8" s="16">
        <f t="shared" si="0"/>
        <v>3.1431279649999992</v>
      </c>
      <c r="AA8" s="16">
        <f t="shared" si="0"/>
        <v>3.1431279649999992</v>
      </c>
      <c r="AB8" s="16">
        <f t="shared" si="0"/>
        <v>3.1431279649999992</v>
      </c>
      <c r="AC8" s="16">
        <f t="shared" si="0"/>
        <v>3.1431279649999992</v>
      </c>
      <c r="AD8" s="16">
        <f t="shared" si="0"/>
        <v>3.1431279649999992</v>
      </c>
      <c r="AE8" s="16">
        <f t="shared" si="0"/>
        <v>3.1431279649999992</v>
      </c>
      <c r="AF8" s="16">
        <f t="shared" si="0"/>
        <v>3.1431279649999992</v>
      </c>
      <c r="AG8" s="16">
        <f t="shared" si="0"/>
        <v>3.1431279649999992</v>
      </c>
    </row>
    <row r="9" spans="1:33">
      <c r="A9" s="13" t="s">
        <v>11</v>
      </c>
      <c r="B9" s="16">
        <f>'CCaMC-VOaMCpUC-new US'!B9</f>
        <v>4.3036561264822124</v>
      </c>
      <c r="C9" s="16">
        <f t="shared" si="1"/>
        <v>4.3036561264822124</v>
      </c>
      <c r="D9" s="16">
        <f t="shared" si="0"/>
        <v>4.3036561264822124</v>
      </c>
      <c r="E9" s="16">
        <f t="shared" si="0"/>
        <v>4.3036561264822124</v>
      </c>
      <c r="F9" s="16">
        <f t="shared" si="0"/>
        <v>4.3036561264822124</v>
      </c>
      <c r="G9" s="16">
        <f t="shared" si="0"/>
        <v>4.3036561264822124</v>
      </c>
      <c r="H9" s="16">
        <f t="shared" si="0"/>
        <v>4.3036561264822124</v>
      </c>
      <c r="I9" s="16">
        <f t="shared" si="0"/>
        <v>4.3036561264822124</v>
      </c>
      <c r="J9" s="16">
        <f t="shared" si="0"/>
        <v>4.3036561264822124</v>
      </c>
      <c r="K9" s="16">
        <f t="shared" si="0"/>
        <v>4.3036561264822124</v>
      </c>
      <c r="L9" s="16">
        <f t="shared" si="0"/>
        <v>4.3036561264822124</v>
      </c>
      <c r="M9" s="16">
        <f t="shared" si="0"/>
        <v>4.3036561264822124</v>
      </c>
      <c r="N9" s="16">
        <f t="shared" si="0"/>
        <v>4.3036561264822124</v>
      </c>
      <c r="O9" s="16">
        <f t="shared" si="0"/>
        <v>4.3036561264822124</v>
      </c>
      <c r="P9" s="16">
        <f t="shared" si="0"/>
        <v>4.3036561264822124</v>
      </c>
      <c r="Q9" s="16">
        <f t="shared" si="0"/>
        <v>4.3036561264822124</v>
      </c>
      <c r="R9" s="16">
        <f t="shared" si="0"/>
        <v>4.3036561264822124</v>
      </c>
      <c r="S9" s="16">
        <f t="shared" si="0"/>
        <v>4.3036561264822124</v>
      </c>
      <c r="T9" s="16">
        <f t="shared" si="0"/>
        <v>4.3036561264822124</v>
      </c>
      <c r="U9" s="16">
        <f t="shared" si="0"/>
        <v>4.3036561264822124</v>
      </c>
      <c r="V9" s="16">
        <f t="shared" si="0"/>
        <v>4.3036561264822124</v>
      </c>
      <c r="W9" s="16">
        <f t="shared" si="0"/>
        <v>4.3036561264822124</v>
      </c>
      <c r="X9" s="16">
        <f t="shared" si="0"/>
        <v>4.3036561264822124</v>
      </c>
      <c r="Y9" s="16">
        <f t="shared" si="0"/>
        <v>4.3036561264822124</v>
      </c>
      <c r="Z9" s="16">
        <f t="shared" si="0"/>
        <v>4.3036561264822124</v>
      </c>
      <c r="AA9" s="16">
        <f t="shared" si="0"/>
        <v>4.3036561264822124</v>
      </c>
      <c r="AB9" s="16">
        <f t="shared" si="0"/>
        <v>4.3036561264822124</v>
      </c>
      <c r="AC9" s="16">
        <f t="shared" si="0"/>
        <v>4.3036561264822124</v>
      </c>
      <c r="AD9" s="16">
        <f t="shared" si="0"/>
        <v>4.3036561264822124</v>
      </c>
      <c r="AE9" s="16">
        <f t="shared" si="0"/>
        <v>4.3036561264822124</v>
      </c>
      <c r="AF9" s="16">
        <f t="shared" si="0"/>
        <v>4.3036561264822124</v>
      </c>
      <c r="AG9" s="16">
        <f t="shared" si="0"/>
        <v>4.3036561264822124</v>
      </c>
    </row>
    <row r="10" spans="1:33">
      <c r="A10" s="13" t="s">
        <v>15</v>
      </c>
      <c r="B10" s="16">
        <f>'CCaMC-VOaMCpUC-new US'!B10</f>
        <v>0</v>
      </c>
      <c r="C10" s="16">
        <f t="shared" si="1"/>
        <v>0</v>
      </c>
      <c r="D10" s="16">
        <f t="shared" si="0"/>
        <v>0</v>
      </c>
      <c r="E10" s="16">
        <f t="shared" si="0"/>
        <v>0</v>
      </c>
      <c r="F10" s="16">
        <f t="shared" si="0"/>
        <v>0</v>
      </c>
      <c r="G10" s="16">
        <f t="shared" si="0"/>
        <v>0</v>
      </c>
      <c r="H10" s="16">
        <f t="shared" si="0"/>
        <v>0</v>
      </c>
      <c r="I10" s="16">
        <f t="shared" si="0"/>
        <v>0</v>
      </c>
      <c r="J10" s="16">
        <f t="shared" si="0"/>
        <v>0</v>
      </c>
      <c r="K10" s="16">
        <f t="shared" si="0"/>
        <v>0</v>
      </c>
      <c r="L10" s="16">
        <f t="shared" si="0"/>
        <v>0</v>
      </c>
      <c r="M10" s="16">
        <f t="shared" si="0"/>
        <v>0</v>
      </c>
      <c r="N10" s="16">
        <f t="shared" si="0"/>
        <v>0</v>
      </c>
      <c r="O10" s="16">
        <f t="shared" si="0"/>
        <v>0</v>
      </c>
      <c r="P10" s="16">
        <f t="shared" si="0"/>
        <v>0</v>
      </c>
      <c r="Q10" s="16">
        <f t="shared" si="0"/>
        <v>0</v>
      </c>
      <c r="R10" s="16">
        <f t="shared" si="0"/>
        <v>0</v>
      </c>
      <c r="S10" s="16">
        <f t="shared" si="0"/>
        <v>0</v>
      </c>
      <c r="T10" s="16">
        <f t="shared" si="0"/>
        <v>0</v>
      </c>
      <c r="U10" s="16">
        <f t="shared" si="0"/>
        <v>0</v>
      </c>
      <c r="V10" s="16">
        <f t="shared" si="0"/>
        <v>0</v>
      </c>
      <c r="W10" s="16">
        <f t="shared" si="0"/>
        <v>0</v>
      </c>
      <c r="X10" s="16">
        <f t="shared" si="0"/>
        <v>0</v>
      </c>
      <c r="Y10" s="16">
        <f t="shared" si="0"/>
        <v>0</v>
      </c>
      <c r="Z10" s="16">
        <f t="shared" si="0"/>
        <v>0</v>
      </c>
      <c r="AA10" s="16">
        <f t="shared" si="0"/>
        <v>0</v>
      </c>
      <c r="AB10" s="16">
        <f t="shared" si="0"/>
        <v>0</v>
      </c>
      <c r="AC10" s="16">
        <f t="shared" si="0"/>
        <v>0</v>
      </c>
      <c r="AD10" s="16">
        <f t="shared" si="0"/>
        <v>0</v>
      </c>
      <c r="AE10" s="16">
        <f t="shared" si="0"/>
        <v>0</v>
      </c>
      <c r="AF10" s="16">
        <f t="shared" si="0"/>
        <v>0</v>
      </c>
      <c r="AG10" s="16">
        <f t="shared" si="0"/>
        <v>0</v>
      </c>
    </row>
    <row r="11" spans="1:33">
      <c r="A11" s="13" t="s">
        <v>16</v>
      </c>
      <c r="B11" s="16">
        <f>'CCaMC-VOaMCpUC-new US'!B11</f>
        <v>2.2124867557274697</v>
      </c>
      <c r="C11" s="16">
        <f t="shared" si="1"/>
        <v>2.2124867557274697</v>
      </c>
      <c r="D11" s="16">
        <f t="shared" ref="D11:AG17" si="2">C11</f>
        <v>2.2124867557274697</v>
      </c>
      <c r="E11" s="16">
        <f t="shared" si="2"/>
        <v>2.2124867557274697</v>
      </c>
      <c r="F11" s="16">
        <f t="shared" si="2"/>
        <v>2.2124867557274697</v>
      </c>
      <c r="G11" s="16">
        <f t="shared" si="2"/>
        <v>2.2124867557274697</v>
      </c>
      <c r="H11" s="16">
        <f t="shared" si="2"/>
        <v>2.2124867557274697</v>
      </c>
      <c r="I11" s="16">
        <f t="shared" si="2"/>
        <v>2.2124867557274697</v>
      </c>
      <c r="J11" s="16">
        <f t="shared" si="2"/>
        <v>2.2124867557274697</v>
      </c>
      <c r="K11" s="16">
        <f t="shared" si="2"/>
        <v>2.2124867557274697</v>
      </c>
      <c r="L11" s="16">
        <f t="shared" si="2"/>
        <v>2.2124867557274697</v>
      </c>
      <c r="M11" s="16">
        <f t="shared" si="2"/>
        <v>2.2124867557274697</v>
      </c>
      <c r="N11" s="16">
        <f t="shared" si="2"/>
        <v>2.2124867557274697</v>
      </c>
      <c r="O11" s="16">
        <f t="shared" si="2"/>
        <v>2.2124867557274697</v>
      </c>
      <c r="P11" s="16">
        <f t="shared" si="2"/>
        <v>2.2124867557274697</v>
      </c>
      <c r="Q11" s="16">
        <f t="shared" si="2"/>
        <v>2.2124867557274697</v>
      </c>
      <c r="R11" s="16">
        <f t="shared" si="2"/>
        <v>2.2124867557274697</v>
      </c>
      <c r="S11" s="16">
        <f t="shared" si="2"/>
        <v>2.2124867557274697</v>
      </c>
      <c r="T11" s="16">
        <f t="shared" si="2"/>
        <v>2.2124867557274697</v>
      </c>
      <c r="U11" s="16">
        <f t="shared" si="2"/>
        <v>2.2124867557274697</v>
      </c>
      <c r="V11" s="16">
        <f t="shared" si="2"/>
        <v>2.2124867557274697</v>
      </c>
      <c r="W11" s="16">
        <f t="shared" si="2"/>
        <v>2.2124867557274697</v>
      </c>
      <c r="X11" s="16">
        <f t="shared" si="2"/>
        <v>2.2124867557274697</v>
      </c>
      <c r="Y11" s="16">
        <f t="shared" si="2"/>
        <v>2.2124867557274697</v>
      </c>
      <c r="Z11" s="16">
        <f t="shared" si="2"/>
        <v>2.2124867557274697</v>
      </c>
      <c r="AA11" s="16">
        <f t="shared" si="2"/>
        <v>2.2124867557274697</v>
      </c>
      <c r="AB11" s="16">
        <f t="shared" si="2"/>
        <v>2.2124867557274697</v>
      </c>
      <c r="AC11" s="16">
        <f t="shared" si="2"/>
        <v>2.2124867557274697</v>
      </c>
      <c r="AD11" s="16">
        <f t="shared" si="2"/>
        <v>2.2124867557274697</v>
      </c>
      <c r="AE11" s="16">
        <f t="shared" si="2"/>
        <v>2.2124867557274697</v>
      </c>
      <c r="AF11" s="16">
        <f t="shared" si="2"/>
        <v>2.2124867557274697</v>
      </c>
      <c r="AG11" s="16">
        <f t="shared" si="2"/>
        <v>2.2124867557274697</v>
      </c>
    </row>
    <row r="12" spans="1:33">
      <c r="A12" s="13" t="s">
        <v>17</v>
      </c>
      <c r="B12" s="16">
        <f>'CCaMC-VOaMCpUC-new US'!B12</f>
        <v>4.4361200000000007</v>
      </c>
      <c r="C12" s="16">
        <f t="shared" si="1"/>
        <v>4.4361200000000007</v>
      </c>
      <c r="D12" s="16">
        <f t="shared" si="2"/>
        <v>4.4361200000000007</v>
      </c>
      <c r="E12" s="16">
        <f t="shared" si="2"/>
        <v>4.4361200000000007</v>
      </c>
      <c r="F12" s="16">
        <f t="shared" si="2"/>
        <v>4.4361200000000007</v>
      </c>
      <c r="G12" s="16">
        <f t="shared" si="2"/>
        <v>4.4361200000000007</v>
      </c>
      <c r="H12" s="16">
        <f t="shared" si="2"/>
        <v>4.4361200000000007</v>
      </c>
      <c r="I12" s="16">
        <f t="shared" si="2"/>
        <v>4.4361200000000007</v>
      </c>
      <c r="J12" s="16">
        <f t="shared" si="2"/>
        <v>4.4361200000000007</v>
      </c>
      <c r="K12" s="16">
        <f t="shared" si="2"/>
        <v>4.4361200000000007</v>
      </c>
      <c r="L12" s="16">
        <f t="shared" si="2"/>
        <v>4.4361200000000007</v>
      </c>
      <c r="M12" s="16">
        <f t="shared" si="2"/>
        <v>4.4361200000000007</v>
      </c>
      <c r="N12" s="16">
        <f t="shared" si="2"/>
        <v>4.4361200000000007</v>
      </c>
      <c r="O12" s="16">
        <f t="shared" si="2"/>
        <v>4.4361200000000007</v>
      </c>
      <c r="P12" s="16">
        <f t="shared" si="2"/>
        <v>4.4361200000000007</v>
      </c>
      <c r="Q12" s="16">
        <f t="shared" si="2"/>
        <v>4.4361200000000007</v>
      </c>
      <c r="R12" s="16">
        <f t="shared" si="2"/>
        <v>4.4361200000000007</v>
      </c>
      <c r="S12" s="16">
        <f t="shared" si="2"/>
        <v>4.4361200000000007</v>
      </c>
      <c r="T12" s="16">
        <f t="shared" si="2"/>
        <v>4.4361200000000007</v>
      </c>
      <c r="U12" s="16">
        <f t="shared" si="2"/>
        <v>4.4361200000000007</v>
      </c>
      <c r="V12" s="16">
        <f t="shared" si="2"/>
        <v>4.4361200000000007</v>
      </c>
      <c r="W12" s="16">
        <f t="shared" si="2"/>
        <v>4.4361200000000007</v>
      </c>
      <c r="X12" s="16">
        <f t="shared" si="2"/>
        <v>4.4361200000000007</v>
      </c>
      <c r="Y12" s="16">
        <f t="shared" si="2"/>
        <v>4.4361200000000007</v>
      </c>
      <c r="Z12" s="16">
        <f t="shared" si="2"/>
        <v>4.4361200000000007</v>
      </c>
      <c r="AA12" s="16">
        <f t="shared" si="2"/>
        <v>4.4361200000000007</v>
      </c>
      <c r="AB12" s="16">
        <f t="shared" si="2"/>
        <v>4.4361200000000007</v>
      </c>
      <c r="AC12" s="16">
        <f t="shared" si="2"/>
        <v>4.4361200000000007</v>
      </c>
      <c r="AD12" s="16">
        <f t="shared" si="2"/>
        <v>4.4361200000000007</v>
      </c>
      <c r="AE12" s="16">
        <f t="shared" si="2"/>
        <v>4.4361200000000007</v>
      </c>
      <c r="AF12" s="16">
        <f t="shared" si="2"/>
        <v>4.4361200000000007</v>
      </c>
      <c r="AG12" s="16">
        <f t="shared" si="2"/>
        <v>4.4361200000000007</v>
      </c>
    </row>
    <row r="13" spans="1:33">
      <c r="A13" s="13" t="s">
        <v>22</v>
      </c>
      <c r="B13" s="16">
        <f>'CCaMC-VOaMCpUC-new US'!B13</f>
        <v>15.623932235294117</v>
      </c>
      <c r="C13" s="16">
        <f t="shared" si="1"/>
        <v>15.623932235294117</v>
      </c>
      <c r="D13" s="16">
        <f t="shared" si="2"/>
        <v>15.623932235294117</v>
      </c>
      <c r="E13" s="16">
        <f t="shared" si="2"/>
        <v>15.623932235294117</v>
      </c>
      <c r="F13" s="16">
        <f t="shared" si="2"/>
        <v>15.623932235294117</v>
      </c>
      <c r="G13" s="16">
        <f t="shared" si="2"/>
        <v>15.623932235294117</v>
      </c>
      <c r="H13" s="16">
        <f t="shared" si="2"/>
        <v>15.623932235294117</v>
      </c>
      <c r="I13" s="16">
        <f t="shared" si="2"/>
        <v>15.623932235294117</v>
      </c>
      <c r="J13" s="16">
        <f t="shared" si="2"/>
        <v>15.623932235294117</v>
      </c>
      <c r="K13" s="16">
        <f t="shared" si="2"/>
        <v>15.623932235294117</v>
      </c>
      <c r="L13" s="16">
        <f t="shared" si="2"/>
        <v>15.623932235294117</v>
      </c>
      <c r="M13" s="16">
        <f t="shared" si="2"/>
        <v>15.623932235294117</v>
      </c>
      <c r="N13" s="16">
        <f t="shared" si="2"/>
        <v>15.623932235294117</v>
      </c>
      <c r="O13" s="16">
        <f t="shared" si="2"/>
        <v>15.623932235294117</v>
      </c>
      <c r="P13" s="16">
        <f t="shared" si="2"/>
        <v>15.623932235294117</v>
      </c>
      <c r="Q13" s="16">
        <f t="shared" si="2"/>
        <v>15.623932235294117</v>
      </c>
      <c r="R13" s="16">
        <f t="shared" si="2"/>
        <v>15.623932235294117</v>
      </c>
      <c r="S13" s="16">
        <f t="shared" si="2"/>
        <v>15.623932235294117</v>
      </c>
      <c r="T13" s="16">
        <f t="shared" si="2"/>
        <v>15.623932235294117</v>
      </c>
      <c r="U13" s="16">
        <f t="shared" si="2"/>
        <v>15.623932235294117</v>
      </c>
      <c r="V13" s="16">
        <f t="shared" si="2"/>
        <v>15.623932235294117</v>
      </c>
      <c r="W13" s="16">
        <f t="shared" si="2"/>
        <v>15.623932235294117</v>
      </c>
      <c r="X13" s="16">
        <f t="shared" si="2"/>
        <v>15.623932235294117</v>
      </c>
      <c r="Y13" s="16">
        <f t="shared" si="2"/>
        <v>15.623932235294117</v>
      </c>
      <c r="Z13" s="16">
        <f t="shared" si="2"/>
        <v>15.623932235294117</v>
      </c>
      <c r="AA13" s="16">
        <f t="shared" si="2"/>
        <v>15.623932235294117</v>
      </c>
      <c r="AB13" s="16">
        <f t="shared" si="2"/>
        <v>15.623932235294117</v>
      </c>
      <c r="AC13" s="16">
        <f t="shared" si="2"/>
        <v>15.623932235294117</v>
      </c>
      <c r="AD13" s="16">
        <f t="shared" si="2"/>
        <v>15.623932235294117</v>
      </c>
      <c r="AE13" s="16">
        <f t="shared" si="2"/>
        <v>15.623932235294117</v>
      </c>
      <c r="AF13" s="16">
        <f t="shared" si="2"/>
        <v>15.623932235294117</v>
      </c>
      <c r="AG13" s="16">
        <f t="shared" si="2"/>
        <v>15.623932235294117</v>
      </c>
    </row>
    <row r="14" spans="1:33">
      <c r="A14" s="13" t="s">
        <v>20</v>
      </c>
      <c r="B14" s="16">
        <f>'CCaMC-VOaMCpUC-new US'!B14</f>
        <v>0</v>
      </c>
      <c r="C14" s="16">
        <f t="shared" si="1"/>
        <v>0</v>
      </c>
      <c r="D14" s="16">
        <f t="shared" si="2"/>
        <v>0</v>
      </c>
      <c r="E14" s="16">
        <f t="shared" si="2"/>
        <v>0</v>
      </c>
      <c r="F14" s="16">
        <f t="shared" si="2"/>
        <v>0</v>
      </c>
      <c r="G14" s="16">
        <f t="shared" si="2"/>
        <v>0</v>
      </c>
      <c r="H14" s="16">
        <f t="shared" si="2"/>
        <v>0</v>
      </c>
      <c r="I14" s="16">
        <f t="shared" si="2"/>
        <v>0</v>
      </c>
      <c r="J14" s="16">
        <f t="shared" si="2"/>
        <v>0</v>
      </c>
      <c r="K14" s="16">
        <f t="shared" si="2"/>
        <v>0</v>
      </c>
      <c r="L14" s="16">
        <f t="shared" si="2"/>
        <v>0</v>
      </c>
      <c r="M14" s="16">
        <f t="shared" si="2"/>
        <v>0</v>
      </c>
      <c r="N14" s="16">
        <f t="shared" si="2"/>
        <v>0</v>
      </c>
      <c r="O14" s="16">
        <f t="shared" si="2"/>
        <v>0</v>
      </c>
      <c r="P14" s="16">
        <f t="shared" si="2"/>
        <v>0</v>
      </c>
      <c r="Q14" s="16">
        <f t="shared" si="2"/>
        <v>0</v>
      </c>
      <c r="R14" s="16">
        <f t="shared" si="2"/>
        <v>0</v>
      </c>
      <c r="S14" s="16">
        <f t="shared" si="2"/>
        <v>0</v>
      </c>
      <c r="T14" s="16">
        <f t="shared" si="2"/>
        <v>0</v>
      </c>
      <c r="U14" s="16">
        <f t="shared" si="2"/>
        <v>0</v>
      </c>
      <c r="V14" s="16">
        <f t="shared" si="2"/>
        <v>0</v>
      </c>
      <c r="W14" s="16">
        <f t="shared" si="2"/>
        <v>0</v>
      </c>
      <c r="X14" s="16">
        <f t="shared" si="2"/>
        <v>0</v>
      </c>
      <c r="Y14" s="16">
        <f t="shared" si="2"/>
        <v>0</v>
      </c>
      <c r="Z14" s="16">
        <f t="shared" si="2"/>
        <v>0</v>
      </c>
      <c r="AA14" s="16">
        <f t="shared" si="2"/>
        <v>0</v>
      </c>
      <c r="AB14" s="16">
        <f t="shared" si="2"/>
        <v>0</v>
      </c>
      <c r="AC14" s="16">
        <f t="shared" si="2"/>
        <v>0</v>
      </c>
      <c r="AD14" s="16">
        <f t="shared" si="2"/>
        <v>0</v>
      </c>
      <c r="AE14" s="16">
        <f t="shared" si="2"/>
        <v>0</v>
      </c>
      <c r="AF14" s="16">
        <f t="shared" si="2"/>
        <v>0</v>
      </c>
      <c r="AG14" s="16">
        <f t="shared" si="2"/>
        <v>0</v>
      </c>
    </row>
    <row r="15" spans="1:33">
      <c r="A15" s="13" t="s">
        <v>23</v>
      </c>
      <c r="B15" s="16">
        <f>'CCaMC-VOaMCpUC-new US'!B15</f>
        <v>2.2124867557274697</v>
      </c>
      <c r="C15" s="16">
        <f t="shared" si="1"/>
        <v>2.2124867557274697</v>
      </c>
      <c r="D15" s="16">
        <f t="shared" si="2"/>
        <v>2.2124867557274697</v>
      </c>
      <c r="E15" s="16">
        <f t="shared" si="2"/>
        <v>2.2124867557274697</v>
      </c>
      <c r="F15" s="16">
        <f t="shared" si="2"/>
        <v>2.2124867557274697</v>
      </c>
      <c r="G15" s="16">
        <f t="shared" si="2"/>
        <v>2.2124867557274697</v>
      </c>
      <c r="H15" s="16">
        <f t="shared" si="2"/>
        <v>2.2124867557274697</v>
      </c>
      <c r="I15" s="16">
        <f t="shared" si="2"/>
        <v>2.2124867557274697</v>
      </c>
      <c r="J15" s="16">
        <f t="shared" si="2"/>
        <v>2.2124867557274697</v>
      </c>
      <c r="K15" s="16">
        <f t="shared" si="2"/>
        <v>2.2124867557274697</v>
      </c>
      <c r="L15" s="16">
        <f t="shared" si="2"/>
        <v>2.2124867557274697</v>
      </c>
      <c r="M15" s="16">
        <f t="shared" si="2"/>
        <v>2.2124867557274697</v>
      </c>
      <c r="N15" s="16">
        <f t="shared" si="2"/>
        <v>2.2124867557274697</v>
      </c>
      <c r="O15" s="16">
        <f t="shared" si="2"/>
        <v>2.2124867557274697</v>
      </c>
      <c r="P15" s="16">
        <f t="shared" si="2"/>
        <v>2.2124867557274697</v>
      </c>
      <c r="Q15" s="16">
        <f t="shared" si="2"/>
        <v>2.2124867557274697</v>
      </c>
      <c r="R15" s="16">
        <f t="shared" si="2"/>
        <v>2.2124867557274697</v>
      </c>
      <c r="S15" s="16">
        <f t="shared" si="2"/>
        <v>2.2124867557274697</v>
      </c>
      <c r="T15" s="16">
        <f t="shared" si="2"/>
        <v>2.2124867557274697</v>
      </c>
      <c r="U15" s="16">
        <f t="shared" si="2"/>
        <v>2.2124867557274697</v>
      </c>
      <c r="V15" s="16">
        <f t="shared" si="2"/>
        <v>2.2124867557274697</v>
      </c>
      <c r="W15" s="16">
        <f t="shared" si="2"/>
        <v>2.2124867557274697</v>
      </c>
      <c r="X15" s="16">
        <f t="shared" si="2"/>
        <v>2.2124867557274697</v>
      </c>
      <c r="Y15" s="16">
        <f t="shared" si="2"/>
        <v>2.2124867557274697</v>
      </c>
      <c r="Z15" s="16">
        <f t="shared" si="2"/>
        <v>2.2124867557274697</v>
      </c>
      <c r="AA15" s="16">
        <f t="shared" si="2"/>
        <v>2.2124867557274697</v>
      </c>
      <c r="AB15" s="16">
        <f t="shared" si="2"/>
        <v>2.2124867557274697</v>
      </c>
      <c r="AC15" s="16">
        <f t="shared" si="2"/>
        <v>2.2124867557274697</v>
      </c>
      <c r="AD15" s="16">
        <f t="shared" si="2"/>
        <v>2.2124867557274697</v>
      </c>
      <c r="AE15" s="16">
        <f t="shared" si="2"/>
        <v>2.2124867557274697</v>
      </c>
      <c r="AF15" s="16">
        <f t="shared" si="2"/>
        <v>2.2124867557274697</v>
      </c>
      <c r="AG15" s="16">
        <f t="shared" si="2"/>
        <v>2.2124867557274697</v>
      </c>
    </row>
    <row r="16" spans="1:33">
      <c r="A16" s="13" t="s">
        <v>24</v>
      </c>
      <c r="B16" s="16">
        <f>'CCaMC-VOaMCpUC-new US'!B16</f>
        <v>2.2124867557274697</v>
      </c>
      <c r="C16" s="16">
        <f t="shared" si="1"/>
        <v>2.2124867557274697</v>
      </c>
      <c r="D16" s="16">
        <f t="shared" si="2"/>
        <v>2.2124867557274697</v>
      </c>
      <c r="E16" s="16">
        <f t="shared" si="2"/>
        <v>2.2124867557274697</v>
      </c>
      <c r="F16" s="16">
        <f t="shared" si="2"/>
        <v>2.2124867557274697</v>
      </c>
      <c r="G16" s="16">
        <f t="shared" si="2"/>
        <v>2.2124867557274697</v>
      </c>
      <c r="H16" s="16">
        <f t="shared" si="2"/>
        <v>2.2124867557274697</v>
      </c>
      <c r="I16" s="16">
        <f t="shared" si="2"/>
        <v>2.2124867557274697</v>
      </c>
      <c r="J16" s="16">
        <f t="shared" si="2"/>
        <v>2.2124867557274697</v>
      </c>
      <c r="K16" s="16">
        <f t="shared" si="2"/>
        <v>2.2124867557274697</v>
      </c>
      <c r="L16" s="16">
        <f t="shared" si="2"/>
        <v>2.2124867557274697</v>
      </c>
      <c r="M16" s="16">
        <f t="shared" si="2"/>
        <v>2.2124867557274697</v>
      </c>
      <c r="N16" s="16">
        <f t="shared" si="2"/>
        <v>2.2124867557274697</v>
      </c>
      <c r="O16" s="16">
        <f t="shared" si="2"/>
        <v>2.2124867557274697</v>
      </c>
      <c r="P16" s="16">
        <f t="shared" si="2"/>
        <v>2.2124867557274697</v>
      </c>
      <c r="Q16" s="16">
        <f t="shared" si="2"/>
        <v>2.2124867557274697</v>
      </c>
      <c r="R16" s="16">
        <f t="shared" si="2"/>
        <v>2.2124867557274697</v>
      </c>
      <c r="S16" s="16">
        <f t="shared" si="2"/>
        <v>2.2124867557274697</v>
      </c>
      <c r="T16" s="16">
        <f t="shared" si="2"/>
        <v>2.2124867557274697</v>
      </c>
      <c r="U16" s="16">
        <f t="shared" si="2"/>
        <v>2.2124867557274697</v>
      </c>
      <c r="V16" s="16">
        <f t="shared" si="2"/>
        <v>2.2124867557274697</v>
      </c>
      <c r="W16" s="16">
        <f t="shared" si="2"/>
        <v>2.2124867557274697</v>
      </c>
      <c r="X16" s="16">
        <f t="shared" si="2"/>
        <v>2.2124867557274697</v>
      </c>
      <c r="Y16" s="16">
        <f t="shared" si="2"/>
        <v>2.2124867557274697</v>
      </c>
      <c r="Z16" s="16">
        <f t="shared" si="2"/>
        <v>2.2124867557274697</v>
      </c>
      <c r="AA16" s="16">
        <f t="shared" si="2"/>
        <v>2.2124867557274697</v>
      </c>
      <c r="AB16" s="16">
        <f t="shared" si="2"/>
        <v>2.2124867557274697</v>
      </c>
      <c r="AC16" s="16">
        <f t="shared" si="2"/>
        <v>2.2124867557274697</v>
      </c>
      <c r="AD16" s="16">
        <f t="shared" si="2"/>
        <v>2.2124867557274697</v>
      </c>
      <c r="AE16" s="16">
        <f t="shared" si="2"/>
        <v>2.2124867557274697</v>
      </c>
      <c r="AF16" s="16">
        <f t="shared" si="2"/>
        <v>2.2124867557274697</v>
      </c>
      <c r="AG16" s="16">
        <f t="shared" si="2"/>
        <v>2.2124867557274697</v>
      </c>
    </row>
    <row r="17" spans="1:33">
      <c r="A17" s="13" t="s">
        <v>25</v>
      </c>
      <c r="B17" s="16">
        <f>'CCaMC-VOaMCpUC-new US'!B17</f>
        <v>5.5406599999999999</v>
      </c>
      <c r="C17" s="16">
        <f t="shared" si="1"/>
        <v>5.5406599999999999</v>
      </c>
      <c r="D17" s="16">
        <f t="shared" si="2"/>
        <v>5.5406599999999999</v>
      </c>
      <c r="E17" s="16">
        <f t="shared" si="2"/>
        <v>5.5406599999999999</v>
      </c>
      <c r="F17" s="16">
        <f t="shared" si="2"/>
        <v>5.5406599999999999</v>
      </c>
      <c r="G17" s="16">
        <f t="shared" si="2"/>
        <v>5.5406599999999999</v>
      </c>
      <c r="H17" s="16">
        <f t="shared" si="2"/>
        <v>5.5406599999999999</v>
      </c>
      <c r="I17" s="16">
        <f t="shared" si="2"/>
        <v>5.5406599999999999</v>
      </c>
      <c r="J17" s="16">
        <f t="shared" si="2"/>
        <v>5.5406599999999999</v>
      </c>
      <c r="K17" s="16">
        <f t="shared" si="2"/>
        <v>5.5406599999999999</v>
      </c>
      <c r="L17" s="16">
        <f t="shared" si="2"/>
        <v>5.5406599999999999</v>
      </c>
      <c r="M17" s="16">
        <f t="shared" si="2"/>
        <v>5.5406599999999999</v>
      </c>
      <c r="N17" s="16">
        <f t="shared" si="2"/>
        <v>5.5406599999999999</v>
      </c>
      <c r="O17" s="16">
        <f t="shared" si="2"/>
        <v>5.5406599999999999</v>
      </c>
      <c r="P17" s="16">
        <f t="shared" si="2"/>
        <v>5.5406599999999999</v>
      </c>
      <c r="Q17" s="16">
        <f t="shared" si="2"/>
        <v>5.5406599999999999</v>
      </c>
      <c r="R17" s="16">
        <f t="shared" si="2"/>
        <v>5.5406599999999999</v>
      </c>
      <c r="S17" s="16">
        <f t="shared" si="2"/>
        <v>5.5406599999999999</v>
      </c>
      <c r="T17" s="16">
        <f t="shared" si="2"/>
        <v>5.5406599999999999</v>
      </c>
      <c r="U17" s="16">
        <f t="shared" si="2"/>
        <v>5.5406599999999999</v>
      </c>
      <c r="V17" s="16">
        <f t="shared" si="2"/>
        <v>5.5406599999999999</v>
      </c>
      <c r="W17" s="16">
        <f t="shared" si="2"/>
        <v>5.5406599999999999</v>
      </c>
      <c r="X17" s="16">
        <f t="shared" si="2"/>
        <v>5.5406599999999999</v>
      </c>
      <c r="Y17" s="16">
        <f t="shared" si="2"/>
        <v>5.5406599999999999</v>
      </c>
      <c r="Z17" s="16">
        <f t="shared" si="2"/>
        <v>5.5406599999999999</v>
      </c>
      <c r="AA17" s="16">
        <f t="shared" si="2"/>
        <v>5.5406599999999999</v>
      </c>
      <c r="AB17" s="16">
        <f t="shared" si="2"/>
        <v>5.5406599999999999</v>
      </c>
      <c r="AC17" s="16">
        <f t="shared" si="2"/>
        <v>5.5406599999999999</v>
      </c>
      <c r="AD17" s="16">
        <f t="shared" si="2"/>
        <v>5.5406599999999999</v>
      </c>
      <c r="AE17" s="16">
        <f t="shared" si="2"/>
        <v>5.5406599999999999</v>
      </c>
      <c r="AF17" s="16">
        <f t="shared" si="2"/>
        <v>5.5406599999999999</v>
      </c>
      <c r="AG17" s="16">
        <f t="shared" si="2"/>
        <v>5.5406599999999999</v>
      </c>
    </row>
  </sheetData>
  <phoneticPr fontId="3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17"/>
  <sheetViews>
    <sheetView workbookViewId="0">
      <selection activeCell="D24" sqref="D24"/>
    </sheetView>
  </sheetViews>
  <sheetFormatPr defaultColWidth="9.140625" defaultRowHeight="15"/>
  <cols>
    <col min="1" max="1" width="35.42578125" style="13" customWidth="1"/>
    <col min="2" max="17" width="9.140625" style="13" customWidth="1"/>
    <col min="18" max="16384" width="9.140625" style="13"/>
  </cols>
  <sheetData>
    <row r="1" spans="1:33">
      <c r="A1" s="20" t="s">
        <v>49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21" t="s">
        <v>50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</row>
    <row r="3" spans="1:33">
      <c r="A3" s="21" t="s">
        <v>27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</row>
    <row r="4" spans="1:33">
      <c r="A4" s="21" t="s">
        <v>28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>
      <c r="A5" s="21" t="s">
        <v>29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</row>
    <row r="6" spans="1:33">
      <c r="A6" s="19" t="s">
        <v>70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</row>
    <row r="7" spans="1:33">
      <c r="A7" s="19" t="s">
        <v>71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</row>
    <row r="8" spans="1:33">
      <c r="A8" s="21" t="s">
        <v>30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>
      <c r="A9" s="21" t="s">
        <v>31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>
      <c r="A10" s="21" t="s">
        <v>32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>
      <c r="A11" s="21" t="s">
        <v>33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 spans="1:33">
      <c r="A12" s="21" t="s">
        <v>34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1:33">
      <c r="A13" s="21" t="s">
        <v>35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1:33">
      <c r="A14" s="19" t="s">
        <v>72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</row>
    <row r="15" spans="1:33">
      <c r="A15" s="21" t="s">
        <v>36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>
      <c r="A16" s="21" t="s">
        <v>37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>
      <c r="A17" s="21" t="s">
        <v>38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</sheetData>
  <phoneticPr fontId="3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About</vt:lpstr>
      <vt:lpstr>KRW</vt:lpstr>
      <vt:lpstr>Calculation</vt:lpstr>
      <vt:lpstr>US Values &gt;</vt:lpstr>
      <vt:lpstr>CCaMC-AFOaMCpUC-pre-ret US</vt:lpstr>
      <vt:lpstr>CCaMC-AFOaMCpUC-pre-nonret US</vt:lpstr>
      <vt:lpstr>CCaMC-AFOaMCpUC-new US</vt:lpstr>
      <vt:lpstr>CCaMC-VOaMCpUC-pre-ret US</vt:lpstr>
      <vt:lpstr>CCaMC-VOaMCpUC-pre-nonret US</vt:lpstr>
      <vt:lpstr>CCaMC-VOaMCpUC-new US</vt:lpstr>
      <vt:lpstr>CCaMC-BCCpUC US</vt:lpstr>
      <vt:lpstr>CCaMC-BSCpUC US</vt:lpstr>
      <vt:lpstr>CCaMC-BCCpUC</vt:lpstr>
      <vt:lpstr>CCaMC-AFOaMCpUC-pre-ret</vt:lpstr>
      <vt:lpstr>CCaMC-AFOaMCpUC-pre-nonret</vt:lpstr>
      <vt:lpstr>CCaMC-AFOaMCpUC-new</vt:lpstr>
      <vt:lpstr>CCaMC-VOaMCpUC-pre-ret</vt:lpstr>
      <vt:lpstr>CCaMC-VOaMCpUC-pre-nonret</vt:lpstr>
      <vt:lpstr>CCaMC-VOaMCpUC-new</vt:lpstr>
      <vt:lpstr>CCaMC-BSCpUC</vt:lpstr>
      <vt:lpstr>cpi_2019_to_2012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2014-02-14T06:19:38Z</dcterms:created>
  <dcterms:modified xsi:type="dcterms:W3CDTF">2022-03-02T23:29:50Z</dcterms:modified>
</cp:coreProperties>
</file>