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Request\bldgs\FoBObE\"/>
    </mc:Choice>
  </mc:AlternateContent>
  <xr:revisionPtr revIDLastSave="0" documentId="13_ncr:1_{07B919E5-E384-4289-853A-C8798E0790CB}" xr6:coauthVersionLast="47" xr6:coauthVersionMax="47" xr10:uidLastSave="{00000000-0000-0000-0000-000000000000}"/>
  <bookViews>
    <workbookView xWindow="8230" yWindow="3170" windowWidth="28800" windowHeight="15460" xr2:uid="{00000000-000D-0000-FFFF-FFFF00000000}"/>
  </bookViews>
  <sheets>
    <sheet name="About" sheetId="1" r:id="rId1"/>
    <sheet name="2017 per own" sheetId="6" r:id="rId2"/>
    <sheet name="2017 per use" sheetId="7" r:id="rId3"/>
    <sheet name="2017 gov" sheetId="10" r:id="rId4"/>
    <sheet name="2017 일반건축물 소유별, 용도별 현황" sheetId="8" r:id="rId5"/>
    <sheet name="2017 집합건축물 소유별, 용도별 현황" sheetId="9" r:id="rId6"/>
    <sheet name="Cal" sheetId="11" r:id="rId7"/>
    <sheet name="FoBObE" sheetId="4" r:id="rId8"/>
    <sheet name="BDEQ-urban rural" sheetId="5" r:id="rId9"/>
  </sheets>
  <definedNames>
    <definedName name="outputfrac_bio">#REF!</definedName>
    <definedName name="outputfrac_coal">#REF!</definedName>
    <definedName name="outputfrac_elec">#REF!</definedName>
    <definedName name="outputfrac_ngps">#REF!</definedName>
    <definedName name="outputfrac_nonenergy">#REF!</definedName>
    <definedName name="outputfrac_other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9" i="8" l="1"/>
  <c r="C348" i="8"/>
  <c r="C347" i="8"/>
  <c r="C346" i="8"/>
  <c r="C345" i="8"/>
  <c r="D349" i="8"/>
  <c r="D348" i="8"/>
  <c r="D347" i="8"/>
  <c r="E347" i="8" s="1"/>
  <c r="D346" i="8"/>
  <c r="D345" i="8"/>
  <c r="D299" i="9"/>
  <c r="E299" i="9" s="1"/>
  <c r="C299" i="9"/>
  <c r="C298" i="9"/>
  <c r="C297" i="9"/>
  <c r="C296" i="9"/>
  <c r="C295" i="9"/>
  <c r="D296" i="9"/>
  <c r="E296" i="9" s="1"/>
  <c r="D297" i="9"/>
  <c r="E297" i="9" s="1"/>
  <c r="D298" i="9"/>
  <c r="E298" i="9" s="1"/>
  <c r="D295" i="9"/>
  <c r="G6" i="7"/>
  <c r="F6" i="7"/>
  <c r="E6" i="7"/>
  <c r="D6" i="7"/>
  <c r="C6" i="7"/>
  <c r="C300" i="9" l="1"/>
  <c r="E346" i="8"/>
  <c r="E348" i="8"/>
  <c r="E349" i="8"/>
  <c r="F345" i="8"/>
  <c r="G296" i="9" s="1"/>
  <c r="G295" i="9"/>
  <c r="C350" i="8"/>
  <c r="E345" i="8"/>
  <c r="G345" i="8" s="1"/>
  <c r="G299" i="9" s="1"/>
  <c r="E295" i="9"/>
  <c r="G298" i="9" s="1"/>
  <c r="B6" i="7"/>
  <c r="B7" i="7" s="1"/>
  <c r="B4" i="11"/>
  <c r="B3" i="11"/>
  <c r="B2" i="11"/>
  <c r="B6" i="11" s="1"/>
  <c r="F346" i="8" l="1"/>
  <c r="H296" i="9" s="1"/>
  <c r="H298" i="9"/>
  <c r="H295" i="9"/>
  <c r="I295" i="9"/>
  <c r="D4" i="11" s="1"/>
  <c r="G346" i="8"/>
  <c r="H299" i="9" s="1"/>
  <c r="I298" i="9" s="1"/>
  <c r="D3" i="11" s="1"/>
  <c r="C3" i="11" s="1"/>
  <c r="G7" i="7"/>
  <c r="F7" i="7"/>
  <c r="E7" i="7"/>
  <c r="D7" i="7"/>
  <c r="C7" i="7"/>
  <c r="C4" i="11" l="1"/>
  <c r="N25" i="5"/>
  <c r="F25" i="5"/>
  <c r="I23" i="5"/>
  <c r="J23" i="5" s="1"/>
  <c r="R26" i="5" s="1"/>
  <c r="I22" i="5"/>
  <c r="J22" i="5" s="1"/>
  <c r="Q26" i="5" s="1"/>
  <c r="I21" i="5"/>
  <c r="J21" i="5" s="1"/>
  <c r="P26" i="5" s="1"/>
  <c r="I20" i="5"/>
  <c r="J20" i="5" s="1"/>
  <c r="O26" i="5" s="1"/>
  <c r="J19" i="5"/>
  <c r="N26" i="5" s="1"/>
  <c r="I19" i="5"/>
  <c r="I18" i="5"/>
  <c r="J18" i="5" s="1"/>
  <c r="M26" i="5" s="1"/>
  <c r="I17" i="5"/>
  <c r="J17" i="5" s="1"/>
  <c r="L26" i="5" s="1"/>
  <c r="I16" i="5"/>
  <c r="J16" i="5" s="1"/>
  <c r="K26" i="5" s="1"/>
  <c r="I15" i="5"/>
  <c r="J25" i="5" s="1"/>
  <c r="I14" i="5"/>
  <c r="I25" i="5" s="1"/>
  <c r="J13" i="5"/>
  <c r="H26" i="5" s="1"/>
  <c r="I13" i="5"/>
  <c r="H25" i="5" s="1"/>
  <c r="I12" i="5"/>
  <c r="G25" i="5" s="1"/>
  <c r="I11" i="5"/>
  <c r="J11" i="5" s="1"/>
  <c r="F26" i="5" s="1"/>
  <c r="I10" i="5"/>
  <c r="E25" i="5" s="1"/>
  <c r="I9" i="5"/>
  <c r="J9" i="5" s="1"/>
  <c r="D26" i="5" s="1"/>
  <c r="I8" i="5"/>
  <c r="J8" i="5" s="1"/>
  <c r="C26" i="5" s="1"/>
  <c r="J7" i="5"/>
  <c r="B26" i="5" s="1"/>
  <c r="I7" i="5"/>
  <c r="B25" i="5" s="1"/>
  <c r="I6" i="5"/>
  <c r="J6" i="5" s="1"/>
  <c r="G3" i="11" s="1"/>
  <c r="K25" i="5" l="1"/>
  <c r="Q25" i="5"/>
  <c r="J10" i="5"/>
  <c r="E26" i="5" s="1"/>
  <c r="R25" i="5"/>
  <c r="G4" i="11"/>
  <c r="F4" i="11"/>
  <c r="F3" i="11"/>
  <c r="L25" i="5"/>
  <c r="M25" i="5"/>
  <c r="J12" i="5"/>
  <c r="G26" i="5" s="1"/>
  <c r="C25" i="5"/>
  <c r="O25" i="5"/>
  <c r="D25" i="5"/>
  <c r="P25" i="5"/>
  <c r="J14" i="5"/>
  <c r="I26" i="5" s="1"/>
  <c r="J15" i="5"/>
  <c r="J26" i="5" s="1"/>
  <c r="C5" i="4" l="1"/>
  <c r="D34" i="10" l="1"/>
  <c r="E5" i="10" l="1"/>
  <c r="E6" i="10"/>
  <c r="E3" i="10"/>
  <c r="E10" i="10"/>
  <c r="E4" i="10"/>
  <c r="E22" i="10"/>
  <c r="E21" i="10"/>
  <c r="E16" i="10"/>
  <c r="E9" i="10"/>
  <c r="E17" i="10"/>
  <c r="H4" i="10" l="1"/>
  <c r="D2" i="11" s="1"/>
  <c r="D6" i="11" s="1"/>
  <c r="H3" i="10"/>
  <c r="C2" i="11" s="1"/>
  <c r="F2" i="11" l="1"/>
  <c r="G2" i="11"/>
  <c r="D2" i="4"/>
  <c r="D3" i="4"/>
  <c r="D4" i="4"/>
  <c r="C6" i="11"/>
  <c r="G6" i="11" l="1"/>
  <c r="C2" i="4" s="1"/>
  <c r="F6" i="11"/>
  <c r="B4" i="4" l="1"/>
  <c r="B3" i="4"/>
  <c r="B2" i="4"/>
  <c r="C4" i="4"/>
  <c r="C3" i="4"/>
</calcChain>
</file>

<file path=xl/sharedStrings.xml><?xml version="1.0" encoding="utf-8"?>
<sst xmlns="http://schemas.openxmlformats.org/spreadsheetml/2006/main" count="1324" uniqueCount="249">
  <si>
    <t>Sources:</t>
  </si>
  <si>
    <t>Residential</t>
  </si>
  <si>
    <t>Commercial</t>
  </si>
  <si>
    <t>government</t>
  </si>
  <si>
    <t>Total</t>
  </si>
  <si>
    <t>FoBObE Fraction of Buildings Owned by Entity</t>
  </si>
  <si>
    <t>Urban Residential</t>
  </si>
  <si>
    <t>Rural Residential</t>
  </si>
  <si>
    <t>foreign entities</t>
  </si>
  <si>
    <t>labor and consumers</t>
  </si>
  <si>
    <t>Notes</t>
  </si>
  <si>
    <t>Ownership by Cash Flow Entity (dimensionless)</t>
  </si>
  <si>
    <t>domestic industries</t>
  </si>
  <si>
    <t># 도시지역 인구현황</t>
    <phoneticPr fontId="6" type="noConversion"/>
  </si>
  <si>
    <t>소재지(시군구)별(1)</t>
  </si>
  <si>
    <t>2019</t>
  </si>
  <si>
    <t>전체인구(A) (명)</t>
  </si>
  <si>
    <t>용도지역기준 (명)</t>
  </si>
  <si>
    <t>행정구역기준 (명)</t>
  </si>
  <si>
    <t>도시지역 인구비율 (%)</t>
  </si>
  <si>
    <t>소계</t>
  </si>
  <si>
    <t>도시인구(B)</t>
  </si>
  <si>
    <t>비도시인구(C=A-B)</t>
  </si>
  <si>
    <t>도시인구(D)</t>
  </si>
  <si>
    <t>농촌인구(E=A-D)</t>
  </si>
  <si>
    <t>용도지역 인구기준(B/A*100)</t>
  </si>
  <si>
    <t>행정구역 인구기준(D/A*100)</t>
  </si>
  <si>
    <t>urban rate</t>
    <phoneticPr fontId="6" type="noConversion"/>
  </si>
  <si>
    <t>rural rate</t>
    <phoneticPr fontId="6" type="noConversion"/>
  </si>
  <si>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</si>
  <si>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</si>
  <si>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</si>
  <si>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</si>
  <si>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</si>
  <si>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</si>
  <si>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</si>
  <si>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</si>
  <si>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</si>
  <si>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</si>
  <si>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</si>
  <si>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</si>
  <si>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</si>
  <si>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</si>
  <si>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</si>
  <si>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</si>
  <si>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</si>
  <si>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</si>
  <si>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</si>
  <si>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</si>
  <si>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</si>
  <si>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</si>
  <si>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</si>
  <si>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</si>
  <si>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</si>
  <si>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</si>
  <si>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</si>
  <si>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</si>
  <si>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</si>
  <si>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</si>
  <si>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</si>
  <si>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</si>
  <si>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</si>
  <si>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</si>
  <si>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</si>
  <si>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시도명(1)</t>
  </si>
  <si>
    <t>합계</t>
  </si>
  <si>
    <t>국공유</t>
  </si>
  <si>
    <t>개인</t>
  </si>
  <si>
    <t>법인</t>
  </si>
  <si>
    <t>그외기타</t>
  </si>
  <si>
    <t>비율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</si>
  <si>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</si>
  <si>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</si>
  <si>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</si>
  <si>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</si>
  <si>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</si>
  <si>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</si>
  <si>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</si>
  <si>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</si>
  <si>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</si>
  <si>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</si>
  <si>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</si>
  <si>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</si>
  <si>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</si>
  <si>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</si>
  <si>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</si>
  <si>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</si>
  <si>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</si>
  <si>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계</t>
  </si>
  <si>
    <t>전체 건축물 현황</t>
    <phoneticPr fontId="11" type="noConversion"/>
  </si>
  <si>
    <t>동수</t>
    <phoneticPr fontId="11" type="noConversion"/>
  </si>
  <si>
    <t>연면적</t>
    <phoneticPr fontId="11" type="noConversion"/>
  </si>
  <si>
    <t>시도</t>
    <phoneticPr fontId="11" type="noConversion"/>
  </si>
  <si>
    <t>용도</t>
    <phoneticPr fontId="11" type="noConversion"/>
  </si>
  <si>
    <t>소유주체</t>
    <phoneticPr fontId="11" type="noConversion"/>
  </si>
  <si>
    <t>전체</t>
    <phoneticPr fontId="11" type="noConversion"/>
  </si>
  <si>
    <t>3,000㎡미만</t>
    <phoneticPr fontId="11" type="noConversion"/>
  </si>
  <si>
    <t>3,000㎡이상 10,000㎡미만</t>
    <phoneticPr fontId="11" type="noConversion"/>
  </si>
  <si>
    <t>10,000㎡이상 16,000㎡미만</t>
    <phoneticPr fontId="11" type="noConversion"/>
  </si>
  <si>
    <t>16,000㎡이상 33,000㎡미만</t>
    <phoneticPr fontId="11" type="noConversion"/>
  </si>
  <si>
    <t>33,000㎡이상 66,000㎡미만</t>
    <phoneticPr fontId="11" type="noConversion"/>
  </si>
  <si>
    <t>66,000㎡이상</t>
    <phoneticPr fontId="11" type="noConversion"/>
  </si>
  <si>
    <t>서울특별시</t>
    <phoneticPr fontId="11" type="noConversion"/>
  </si>
  <si>
    <t>제1종근린생활시설</t>
  </si>
  <si>
    <t>제2종근린생활시설</t>
  </si>
  <si>
    <t>문화및집회시설</t>
  </si>
  <si>
    <t>판매시설</t>
  </si>
  <si>
    <t>의료시설</t>
  </si>
  <si>
    <t>교육연구시설</t>
  </si>
  <si>
    <t>노유자시설</t>
  </si>
  <si>
    <t>수련시설</t>
  </si>
  <si>
    <t>업무시설</t>
  </si>
  <si>
    <t>숙박시설</t>
  </si>
  <si>
    <t>부산광역시</t>
    <phoneticPr fontId="11" type="noConversion"/>
  </si>
  <si>
    <t>대구광역시</t>
    <phoneticPr fontId="11" type="noConversion"/>
  </si>
  <si>
    <t>인천광역시</t>
    <phoneticPr fontId="11" type="noConversion"/>
  </si>
  <si>
    <t>광주광역시</t>
    <phoneticPr fontId="11" type="noConversion"/>
  </si>
  <si>
    <t>대전광역시</t>
    <phoneticPr fontId="11" type="noConversion"/>
  </si>
  <si>
    <t>울산광역시</t>
    <phoneticPr fontId="11" type="noConversion"/>
  </si>
  <si>
    <t>세종특별자치시</t>
    <phoneticPr fontId="11" type="noConversion"/>
  </si>
  <si>
    <t>경기도</t>
    <phoneticPr fontId="11" type="noConversion"/>
  </si>
  <si>
    <t>강원도</t>
    <phoneticPr fontId="11" type="noConversion"/>
  </si>
  <si>
    <t>충청북도</t>
    <phoneticPr fontId="11" type="noConversion"/>
  </si>
  <si>
    <t>충청남도</t>
    <phoneticPr fontId="11" type="noConversion"/>
  </si>
  <si>
    <t>전라북도</t>
    <phoneticPr fontId="11" type="noConversion"/>
  </si>
  <si>
    <t>전라남도</t>
    <phoneticPr fontId="11" type="noConversion"/>
  </si>
  <si>
    <t>경상북도</t>
    <phoneticPr fontId="11" type="noConversion"/>
  </si>
  <si>
    <t>경상남도</t>
    <phoneticPr fontId="11" type="noConversion"/>
  </si>
  <si>
    <t>제주도</t>
    <phoneticPr fontId="11" type="noConversion"/>
  </si>
  <si>
    <t>동</t>
    <phoneticPr fontId="6" type="noConversion"/>
  </si>
  <si>
    <t>ratio</t>
    <phoneticPr fontId="6" type="noConversion"/>
  </si>
  <si>
    <t>2017</t>
  </si>
  <si>
    <t>구분</t>
    <phoneticPr fontId="6" type="noConversion"/>
  </si>
  <si>
    <t>단독주택</t>
    <phoneticPr fontId="6" type="noConversion"/>
  </si>
  <si>
    <t>공동주택</t>
    <phoneticPr fontId="6" type="noConversion"/>
  </si>
  <si>
    <t>제1종근린생활시설</t>
    <phoneticPr fontId="6" type="noConversion"/>
  </si>
  <si>
    <t>제2종근린생활시설</t>
    <phoneticPr fontId="6" type="noConversion"/>
  </si>
  <si>
    <t>문화및집회시설</t>
    <phoneticPr fontId="6" type="noConversion"/>
  </si>
  <si>
    <t>종교시설</t>
    <phoneticPr fontId="6" type="noConversion"/>
  </si>
  <si>
    <t>판매시설</t>
    <phoneticPr fontId="6" type="noConversion"/>
  </si>
  <si>
    <t>운수시설</t>
    <phoneticPr fontId="6" type="noConversion"/>
  </si>
  <si>
    <t>의료시설</t>
    <phoneticPr fontId="6" type="noConversion"/>
  </si>
  <si>
    <t>교육연구시설</t>
    <phoneticPr fontId="6" type="noConversion"/>
  </si>
  <si>
    <t>노유자시설</t>
    <phoneticPr fontId="6" type="noConversion"/>
  </si>
  <si>
    <t>수련시설</t>
    <phoneticPr fontId="6" type="noConversion"/>
  </si>
  <si>
    <t>운동시설</t>
    <phoneticPr fontId="6" type="noConversion"/>
  </si>
  <si>
    <t>업무시설</t>
    <phoneticPr fontId="6" type="noConversion"/>
  </si>
  <si>
    <t>숙박시설</t>
    <phoneticPr fontId="6" type="noConversion"/>
  </si>
  <si>
    <t>위락시설</t>
    <phoneticPr fontId="6" type="noConversion"/>
  </si>
  <si>
    <t>공장</t>
    <phoneticPr fontId="6" type="noConversion"/>
  </si>
  <si>
    <t>창고시설</t>
    <phoneticPr fontId="6" type="noConversion"/>
  </si>
  <si>
    <t>위험물저장및처리시설</t>
    <phoneticPr fontId="6" type="noConversion"/>
  </si>
  <si>
    <t>자동차관련시설</t>
    <phoneticPr fontId="6" type="noConversion"/>
  </si>
  <si>
    <t>동,식물관련시설</t>
    <phoneticPr fontId="6" type="noConversion"/>
  </si>
  <si>
    <t>자원순환관련시설</t>
    <phoneticPr fontId="6" type="noConversion"/>
  </si>
  <si>
    <t>교정및군사시설</t>
    <phoneticPr fontId="6" type="noConversion"/>
  </si>
  <si>
    <t>방송통신시설</t>
    <phoneticPr fontId="6" type="noConversion"/>
  </si>
  <si>
    <t>발전시설</t>
    <phoneticPr fontId="6" type="noConversion"/>
  </si>
  <si>
    <t>모지관련시설</t>
    <phoneticPr fontId="6" type="noConversion"/>
  </si>
  <si>
    <t>관광휴게시설</t>
    <phoneticPr fontId="6" type="noConversion"/>
  </si>
  <si>
    <t>가설건축물</t>
    <phoneticPr fontId="6" type="noConversion"/>
  </si>
  <si>
    <t>장례식장</t>
    <phoneticPr fontId="6" type="noConversion"/>
  </si>
  <si>
    <t>야영장시설</t>
    <phoneticPr fontId="6" type="noConversion"/>
  </si>
  <si>
    <t>용도 미기재</t>
    <phoneticPr fontId="6" type="noConversion"/>
  </si>
  <si>
    <t>합계</t>
    <phoneticPr fontId="6" type="noConversion"/>
  </si>
  <si>
    <t>total</t>
    <phoneticPr fontId="6" type="noConversion"/>
  </si>
  <si>
    <t>Residential</t>
    <phoneticPr fontId="6" type="noConversion"/>
  </si>
  <si>
    <t>Commercial</t>
    <phoneticPr fontId="6" type="noConversion"/>
  </si>
  <si>
    <t>제외</t>
    <phoneticPr fontId="6" type="noConversion"/>
  </si>
  <si>
    <t>상세</t>
    <phoneticPr fontId="6" type="noConversion"/>
  </si>
  <si>
    <t>6. 건 축 물 현 황
Status of Buildings</t>
    <phoneticPr fontId="14" type="noConversion"/>
  </si>
  <si>
    <t>6-1 용도별 By Use</t>
    <phoneticPr fontId="14" type="noConversion"/>
  </si>
  <si>
    <t>단위：동</t>
  </si>
  <si>
    <t>구     분</t>
    <phoneticPr fontId="14" type="noConversion"/>
  </si>
  <si>
    <t>주 거 용</t>
  </si>
  <si>
    <t>상 업 용</t>
  </si>
  <si>
    <t>공 업 용</t>
  </si>
  <si>
    <t>문교·사회용</t>
  </si>
  <si>
    <t>기   타</t>
    <phoneticPr fontId="14" type="noConversion"/>
  </si>
  <si>
    <t>Dwellings</t>
  </si>
  <si>
    <t>Factory</t>
  </si>
  <si>
    <t>Educational Social</t>
  </si>
  <si>
    <t>Others</t>
  </si>
  <si>
    <t>합       계</t>
    <phoneticPr fontId="14" type="noConversion"/>
  </si>
  <si>
    <t>Total</t>
    <phoneticPr fontId="14" type="noConversion"/>
  </si>
  <si>
    <t>서    울</t>
    <phoneticPr fontId="14" type="noConversion"/>
  </si>
  <si>
    <t>부    산</t>
    <phoneticPr fontId="14" type="noConversion"/>
  </si>
  <si>
    <t>Busan</t>
    <phoneticPr fontId="14" type="noConversion"/>
  </si>
  <si>
    <t>대    구</t>
    <phoneticPr fontId="14" type="noConversion"/>
  </si>
  <si>
    <t>Daegu</t>
    <phoneticPr fontId="14" type="noConversion"/>
  </si>
  <si>
    <t>인    천</t>
    <phoneticPr fontId="14" type="noConversion"/>
  </si>
  <si>
    <t>Incheon</t>
    <phoneticPr fontId="14" type="noConversion"/>
  </si>
  <si>
    <t>광    주</t>
    <phoneticPr fontId="14" type="noConversion"/>
  </si>
  <si>
    <t>Gwangju</t>
    <phoneticPr fontId="14" type="noConversion"/>
  </si>
  <si>
    <t>대    전</t>
    <phoneticPr fontId="14" type="noConversion"/>
  </si>
  <si>
    <t>Daejeon</t>
    <phoneticPr fontId="14" type="noConversion"/>
  </si>
  <si>
    <t>울    산</t>
    <phoneticPr fontId="14" type="noConversion"/>
  </si>
  <si>
    <t>세    종</t>
    <phoneticPr fontId="14" type="noConversion"/>
  </si>
  <si>
    <t>Sejong</t>
    <phoneticPr fontId="14" type="noConversion"/>
  </si>
  <si>
    <t>경    기</t>
    <phoneticPr fontId="14" type="noConversion"/>
  </si>
  <si>
    <t>Gyeonggi</t>
    <phoneticPr fontId="14" type="noConversion"/>
  </si>
  <si>
    <t>강    원</t>
    <phoneticPr fontId="14" type="noConversion"/>
  </si>
  <si>
    <t>Gangwon</t>
    <phoneticPr fontId="14" type="noConversion"/>
  </si>
  <si>
    <t>충    북</t>
    <phoneticPr fontId="14" type="noConversion"/>
  </si>
  <si>
    <t>Chungbuk</t>
    <phoneticPr fontId="14" type="noConversion"/>
  </si>
  <si>
    <t>충    남</t>
    <phoneticPr fontId="14" type="noConversion"/>
  </si>
  <si>
    <t>전    북</t>
    <phoneticPr fontId="14" type="noConversion"/>
  </si>
  <si>
    <t>Jeonbuk</t>
    <phoneticPr fontId="14" type="noConversion"/>
  </si>
  <si>
    <t>전    남</t>
    <phoneticPr fontId="14" type="noConversion"/>
  </si>
  <si>
    <t>Jeonnam</t>
    <phoneticPr fontId="14" type="noConversion"/>
  </si>
  <si>
    <t>경    북</t>
    <phoneticPr fontId="14" type="noConversion"/>
  </si>
  <si>
    <t>Gyeongbuk</t>
    <phoneticPr fontId="14" type="noConversion"/>
  </si>
  <si>
    <t>경    남</t>
    <phoneticPr fontId="14" type="noConversion"/>
  </si>
  <si>
    <t>Gyeongnam</t>
    <phoneticPr fontId="14" type="noConversion"/>
  </si>
  <si>
    <t>제    주</t>
    <phoneticPr fontId="14" type="noConversion"/>
  </si>
  <si>
    <t>Jeju</t>
    <phoneticPr fontId="14" type="noConversion"/>
  </si>
  <si>
    <t>주 : 수록된 수치는 ’17. 12월말 기준으로 '18년에 조사한 자료임</t>
    <phoneticPr fontId="14" type="noConversion"/>
  </si>
  <si>
    <t xml:space="preserve">      기타용도는 공공용, 농수산용 등임</t>
    <phoneticPr fontId="14" type="noConversion"/>
  </si>
  <si>
    <t>자료：국토교통부 국토도시실 건축정책관  녹색건축과</t>
    <phoneticPr fontId="14" type="noConversion"/>
  </si>
  <si>
    <t>용도별 구분은 한국 통계분류표 기준으로 했음</t>
    <phoneticPr fontId="6" type="noConversion"/>
  </si>
  <si>
    <t>주거용: 단독주택, 공동주택</t>
    <phoneticPr fontId="6" type="noConversion"/>
  </si>
  <si>
    <t>상업용: 근린생활시설, 판매시설, 운수시설, 업무시설, 숙박시설, 위험물저장및처리시설, 자동차관련시설</t>
    <phoneticPr fontId="6" type="noConversion"/>
  </si>
  <si>
    <t>문교사회용: 문화및집회시설, 종교시설, 의료시설, 교육연구시설, 노유자시설, 수련시설, 운동시설, 묘지관련시설, 관광휴게시설</t>
    <phoneticPr fontId="6" type="noConversion"/>
  </si>
  <si>
    <t>공업용: 공장</t>
    <phoneticPr fontId="6" type="noConversion"/>
  </si>
  <si>
    <t>농수산용: 동식물관련시설</t>
    <phoneticPr fontId="6" type="noConversion"/>
  </si>
  <si>
    <t>공공용: 교정및군사시설, 방송통신시설, 발전시설</t>
    <phoneticPr fontId="6" type="noConversion"/>
  </si>
  <si>
    <t>기타: 창고시설, 분뇨및쓰레기처리시설</t>
    <phoneticPr fontId="6" type="noConversion"/>
  </si>
  <si>
    <t>Notes</t>
    <phoneticPr fontId="6" type="noConversion"/>
  </si>
  <si>
    <t>통계분류표</t>
    <phoneticPr fontId="6" type="noConversion"/>
  </si>
  <si>
    <t>http://stat.molit.go.kr/portal/cate/statFileView.do?hRsId=19&amp;hFormId=&amp;hSelectId=&amp;sStyleNum=&amp;sStart=&amp;sEnd=&amp;hPoint=&amp;hAppr=</t>
    <phoneticPr fontId="6" type="noConversion"/>
  </si>
  <si>
    <t>KOSIS</t>
    <phoneticPr fontId="6" type="noConversion"/>
  </si>
  <si>
    <t>https://kosis.kr/statHtml/statHtml.do?orgId=116&amp;tblId=DT_MLTM_560&amp;conn_path=I3</t>
    <phoneticPr fontId="6" type="noConversion"/>
  </si>
  <si>
    <t>Page 46</t>
    <phoneticPr fontId="6" type="noConversion"/>
  </si>
  <si>
    <t>http://blcm.go.kr/stat/customizedStatic/CustomizedStaticSupplyList.do</t>
    <phoneticPr fontId="6" type="noConversion"/>
  </si>
  <si>
    <t>https://www.auri.re.kr/gallery.es?mid=a10307000000&amp;bid=0005&amp;b_list=12&amp;act=view&amp;list_no=787&amp;nPage=1&amp;vlist_no_npage=0&amp;keyField=K&amp;orderby=</t>
    <phoneticPr fontId="6" type="noConversion"/>
  </si>
  <si>
    <t>Buildings by ownership</t>
    <phoneticPr fontId="6" type="noConversion"/>
  </si>
  <si>
    <t>2017 datasets</t>
    <phoneticPr fontId="6" type="noConversion"/>
  </si>
  <si>
    <t>Buildings by purpose</t>
    <phoneticPr fontId="6" type="noConversion"/>
  </si>
  <si>
    <t>MOLIT</t>
    <phoneticPr fontId="6" type="noConversion"/>
  </si>
  <si>
    <t>2017 Building statistics</t>
    <phoneticPr fontId="6" type="noConversion"/>
  </si>
  <si>
    <t>Sheet. 6-1 by purpose</t>
    <phoneticPr fontId="6" type="noConversion"/>
  </si>
  <si>
    <t>Statitstics index</t>
    <phoneticPr fontId="6" type="noConversion"/>
  </si>
  <si>
    <t>Government-owned buildings by purpose</t>
    <phoneticPr fontId="6" type="noConversion"/>
  </si>
  <si>
    <t>Architecture &amp; urban research institute</t>
    <phoneticPr fontId="6" type="noConversion"/>
  </si>
  <si>
    <t>2017 Public Building Statistics 2017</t>
    <phoneticPr fontId="6" type="noConversion"/>
  </si>
  <si>
    <t>Houses and buildings by ownership and purpose</t>
    <phoneticPr fontId="6" type="noConversion"/>
  </si>
  <si>
    <t>The status of buildings by province, use, owner, and size in 2018</t>
    <phoneticPr fontId="6" type="noConversion"/>
  </si>
  <si>
    <t>Sheet. Houses and buildings</t>
    <phoneticPr fontId="6" type="noConversion"/>
  </si>
  <si>
    <t>Classification by use was based on the Korean Statistical Classification Table, and detailed classification criteria are described on the sheet.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</si>
</sst>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76" formatCode="0.0%"/>
    <numFmt numFmtId="177" formatCode="0.00000000"/>
    <numFmt numFmtId="178" formatCode="#,##0.0"/>
    <numFmt numFmtId="179" formatCode="#,##0_ "/>
    <numFmt numFmtId="180" formatCode="#,##0_ ;[Red]\-#,##0\ "/>
  </numFmts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1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2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돋움"/>
      <family val="3"/>
      <charset val="129"/>
    </font>
    <font>
      <sz val="9"/>
      <name val="돋움"/>
      <family val="3"/>
      <charset val="129"/>
    </font>
    <font>
      <sz val="9"/>
      <color indexed="10"/>
      <name val="돋움"/>
      <family val="3"/>
      <charset val="129"/>
    </font>
    <font>
      <sz val="9"/>
      <color theme="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AFAF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theme="1" tint="0.34998626667073579"/>
      </left>
      <right style="hair">
        <color indexed="64"/>
      </right>
      <top/>
      <bottom style="thin">
        <color theme="1" tint="0.34998626667073579"/>
      </bottom>
      <diagonal/>
    </border>
    <border>
      <left style="hair">
        <color indexed="64"/>
      </left>
      <right style="hair">
        <color indexed="64"/>
      </right>
      <top/>
      <bottom style="thin">
        <color theme="1" tint="0.34998626667073579"/>
      </bottom>
      <diagonal/>
    </border>
    <border>
      <left/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9" fontId="15" fillId="0" borderId="0" applyNumberFormat="0">
      <alignment vertical="center"/>
    </xf>
    <xf numFmtId="0" fontId="16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0" fontId="2" fillId="0" borderId="0" xfId="0" applyFont="1" applyAlignment="1">
      <alignment horizontal="right"/>
    </xf>
    <xf numFmtId="0" fontId="0" fillId="0" borderId="0" xfId="0" applyNumberFormat="1"/>
    <xf numFmtId="177" fontId="0" fillId="0" borderId="0" xfId="0" applyNumberFormat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7" fillId="4" borderId="2" xfId="3" applyFill="1" applyBorder="1" applyAlignment="1"/>
    <xf numFmtId="0" fontId="7" fillId="5" borderId="3" xfId="3" applyFill="1" applyBorder="1" applyAlignment="1"/>
    <xf numFmtId="3" fontId="7" fillId="0" borderId="2" xfId="3" applyNumberFormat="1" applyBorder="1" applyAlignment="1">
      <alignment horizontal="right"/>
    </xf>
    <xf numFmtId="4" fontId="7" fillId="0" borderId="2" xfId="3" applyNumberFormat="1" applyBorder="1" applyAlignment="1">
      <alignment horizontal="right"/>
    </xf>
    <xf numFmtId="0" fontId="7" fillId="5" borderId="2" xfId="3" applyFill="1" applyBorder="1" applyAlignment="1"/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7" fillId="5" borderId="0" xfId="3" applyFill="1" applyBorder="1" applyAlignment="1"/>
    <xf numFmtId="0" fontId="0" fillId="0" borderId="0" xfId="0" applyAlignment="1">
      <alignment vertical="center"/>
    </xf>
    <xf numFmtId="0" fontId="0" fillId="4" borderId="2" xfId="0" applyFill="1" applyBorder="1"/>
    <xf numFmtId="0" fontId="0" fillId="5" borderId="3" xfId="0" applyFill="1" applyBorder="1"/>
    <xf numFmtId="3" fontId="0" fillId="0" borderId="2" xfId="0" applyNumberFormat="1" applyBorder="1" applyAlignment="1">
      <alignment horizontal="right"/>
    </xf>
    <xf numFmtId="178" fontId="0" fillId="0" borderId="2" xfId="0" applyNumberFormat="1" applyBorder="1" applyAlignment="1">
      <alignment horizontal="right"/>
    </xf>
    <xf numFmtId="0" fontId="0" fillId="5" borderId="2" xfId="0" applyFill="1" applyBorder="1"/>
    <xf numFmtId="0" fontId="12" fillId="0" borderId="0" xfId="0" applyFont="1" applyAlignment="1">
      <alignment vertical="center"/>
    </xf>
    <xf numFmtId="0" fontId="10" fillId="7" borderId="2" xfId="0" applyFont="1" applyFill="1" applyBorder="1" applyAlignment="1">
      <alignment horizontal="center" vertical="center"/>
    </xf>
    <xf numFmtId="41" fontId="12" fillId="0" borderId="2" xfId="4" applyFont="1" applyBorder="1">
      <alignment vertical="center"/>
    </xf>
    <xf numFmtId="41" fontId="12" fillId="0" borderId="2" xfId="4" applyFont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0" fillId="8" borderId="0" xfId="0" applyFill="1"/>
    <xf numFmtId="0" fontId="12" fillId="8" borderId="0" xfId="0" applyFont="1" applyFill="1" applyAlignment="1">
      <alignment vertical="center"/>
    </xf>
    <xf numFmtId="0" fontId="14" fillId="0" borderId="0" xfId="7" applyFont="1" applyAlignment="1">
      <alignment vertical="center" wrapText="1"/>
    </xf>
    <xf numFmtId="0" fontId="14" fillId="0" borderId="0" xfId="7" applyFont="1" applyAlignment="1">
      <alignment horizontal="right" vertical="center" wrapText="1"/>
    </xf>
    <xf numFmtId="0" fontId="17" fillId="2" borderId="12" xfId="7" applyFont="1" applyFill="1" applyBorder="1" applyAlignment="1">
      <alignment horizontal="center" vertical="center" wrapText="1"/>
    </xf>
    <xf numFmtId="0" fontId="17" fillId="2" borderId="13" xfId="7" applyFont="1" applyFill="1" applyBorder="1" applyAlignment="1">
      <alignment horizontal="center" vertical="center" wrapText="1"/>
    </xf>
    <xf numFmtId="0" fontId="17" fillId="2" borderId="15" xfId="7" applyFont="1" applyFill="1" applyBorder="1" applyAlignment="1">
      <alignment horizontal="center" vertical="center" wrapText="1"/>
    </xf>
    <xf numFmtId="0" fontId="17" fillId="2" borderId="16" xfId="7" applyFont="1" applyFill="1" applyBorder="1" applyAlignment="1">
      <alignment horizontal="center" vertical="center" wrapText="1"/>
    </xf>
    <xf numFmtId="0" fontId="17" fillId="0" borderId="17" xfId="7" applyFont="1" applyBorder="1" applyAlignment="1">
      <alignment horizontal="left" vertical="center" wrapText="1" indent="1"/>
    </xf>
    <xf numFmtId="0" fontId="17" fillId="0" borderId="0" xfId="7" applyFont="1" applyBorder="1" applyAlignment="1">
      <alignment horizontal="center" vertical="center" wrapText="1"/>
    </xf>
    <xf numFmtId="0" fontId="17" fillId="0" borderId="18" xfId="7" applyFont="1" applyBorder="1" applyAlignment="1">
      <alignment horizontal="center" vertical="center" wrapText="1"/>
    </xf>
    <xf numFmtId="180" fontId="17" fillId="0" borderId="0" xfId="4" applyNumberFormat="1" applyFont="1" applyBorder="1" applyAlignment="1">
      <alignment horizontal="right" vertical="center" wrapText="1"/>
    </xf>
    <xf numFmtId="176" fontId="18" fillId="0" borderId="0" xfId="1" applyNumberFormat="1" applyFont="1" applyFill="1" applyBorder="1" applyAlignment="1">
      <alignment horizontal="right" wrapText="1"/>
    </xf>
    <xf numFmtId="0" fontId="17" fillId="0" borderId="18" xfId="7" applyFont="1" applyBorder="1" applyAlignment="1">
      <alignment horizontal="left" vertical="center" wrapText="1" indent="1"/>
    </xf>
    <xf numFmtId="3" fontId="17" fillId="0" borderId="0" xfId="7" applyNumberFormat="1" applyFont="1" applyBorder="1" applyAlignment="1">
      <alignment horizontal="right" vertical="center" wrapText="1"/>
    </xf>
    <xf numFmtId="180" fontId="19" fillId="0" borderId="0" xfId="4" applyNumberFormat="1" applyFont="1" applyBorder="1" applyAlignment="1">
      <alignment horizontal="right" vertical="center"/>
    </xf>
    <xf numFmtId="180" fontId="19" fillId="0" borderId="0" xfId="4" applyNumberFormat="1" applyFont="1" applyAlignment="1">
      <alignment horizontal="right" vertical="center"/>
    </xf>
    <xf numFmtId="0" fontId="14" fillId="0" borderId="19" xfId="7" applyFont="1" applyBorder="1" applyAlignment="1">
      <alignment horizontal="left" vertical="center" wrapText="1" indent="1"/>
    </xf>
    <xf numFmtId="3" fontId="14" fillId="0" borderId="1" xfId="7" applyNumberFormat="1" applyFont="1" applyBorder="1" applyAlignment="1">
      <alignment horizontal="right" vertical="center" wrapText="1"/>
    </xf>
    <xf numFmtId="0" fontId="14" fillId="0" borderId="0" xfId="7" applyFont="1" applyAlignment="1">
      <alignment horizontal="left" vertical="center"/>
    </xf>
    <xf numFmtId="0" fontId="14" fillId="0" borderId="0" xfId="7" applyFont="1" applyAlignment="1">
      <alignment vertical="center"/>
    </xf>
    <xf numFmtId="0" fontId="14" fillId="0" borderId="0" xfId="7" applyFont="1" applyBorder="1" applyAlignment="1">
      <alignment horizontal="left" vertical="top"/>
    </xf>
    <xf numFmtId="0" fontId="14" fillId="0" borderId="0" xfId="7" applyFont="1" applyBorder="1" applyAlignment="1">
      <alignment vertical="center"/>
    </xf>
    <xf numFmtId="3" fontId="14" fillId="0" borderId="0" xfId="7" applyNumberFormat="1" applyFont="1" applyAlignment="1">
      <alignment vertical="center" wrapText="1"/>
    </xf>
    <xf numFmtId="41" fontId="12" fillId="0" borderId="0" xfId="0" applyNumberFormat="1" applyFont="1" applyAlignment="1">
      <alignment vertical="center"/>
    </xf>
    <xf numFmtId="43" fontId="12" fillId="0" borderId="0" xfId="0" applyNumberFormat="1" applyFont="1" applyAlignment="1">
      <alignment vertical="center"/>
    </xf>
    <xf numFmtId="43" fontId="0" fillId="0" borderId="0" xfId="0" applyNumberFormat="1"/>
    <xf numFmtId="0" fontId="20" fillId="0" borderId="0" xfId="0" applyFont="1"/>
    <xf numFmtId="0" fontId="2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3" fillId="0" borderId="0" xfId="2" applyAlignment="1">
      <alignment horizontal="left"/>
    </xf>
    <xf numFmtId="0" fontId="20" fillId="2" borderId="0" xfId="0" applyFont="1" applyFill="1" applyAlignment="1">
      <alignment horizontal="left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/>
    <xf numFmtId="0" fontId="13" fillId="0" borderId="0" xfId="5" applyFont="1" applyAlignment="1">
      <alignment horizontal="center" vertical="top" wrapText="1"/>
    </xf>
    <xf numFmtId="0" fontId="15" fillId="0" borderId="0" xfId="6" applyNumberFormat="1" applyFont="1" applyAlignment="1">
      <alignment vertical="center"/>
    </xf>
    <xf numFmtId="0" fontId="17" fillId="2" borderId="11" xfId="7" applyFont="1" applyFill="1" applyBorder="1" applyAlignment="1">
      <alignment horizontal="center" vertical="center" wrapText="1"/>
    </xf>
    <xf numFmtId="0" fontId="17" fillId="2" borderId="14" xfId="7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left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left" vertical="center" wrapText="1"/>
    </xf>
    <xf numFmtId="0" fontId="7" fillId="3" borderId="2" xfId="3" applyFill="1" applyBorder="1" applyAlignment="1">
      <alignment vertical="center"/>
    </xf>
    <xf numFmtId="0" fontId="7" fillId="4" borderId="2" xfId="3" applyFill="1" applyBorder="1" applyAlignment="1"/>
  </cellXfs>
  <cellStyles count="8">
    <cellStyle name="1-1" xfId="6" xr:uid="{42F551D9-55C0-4A7D-9941-5E6DF0BBEB53}"/>
    <cellStyle name="백분율" xfId="1" builtinId="5"/>
    <cellStyle name="쉼표 [0]" xfId="4" builtinId="6"/>
    <cellStyle name="제목" xfId="5" builtinId="15"/>
    <cellStyle name="표준" xfId="0" builtinId="0"/>
    <cellStyle name="표준 2" xfId="3" xr:uid="{D0063E40-FA8D-4379-966C-39778DEB64B2}"/>
    <cellStyle name="표준_03-02-06-01" xfId="7" xr:uid="{234D09F3-C0AA-4C06-BD14-79E6949614A7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uri.re.kr/gallery.es?mid=a10307000000&amp;bid=0005&amp;b_list=12&amp;act=view&amp;list_no=787&amp;nPage=1&amp;vlist_no_npage=0&amp;keyField=K&amp;orderby=" TargetMode="External"/><Relationship Id="rId2" Type="http://schemas.openxmlformats.org/officeDocument/2006/relationships/hyperlink" Target="https://kosis.kr/statHtml/statHtml.do?orgId=116&amp;tblId=DT_MLTM_560&amp;conn_path=I3" TargetMode="External"/><Relationship Id="rId1" Type="http://schemas.openxmlformats.org/officeDocument/2006/relationships/hyperlink" Target="http://stat.molit.go.kr/portal/cate/statFileView.do?hRsId=19&amp;hFormId=&amp;hSelectId=&amp;sStyleNum=&amp;sStart=&amp;sEnd=&amp;hPoint=&amp;hAppr=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tat.molit.go.kr/portal/cate/statFileView.do?hRsId=19&amp;hFormId=&amp;hSelectId=&amp;sStyleNum=&amp;sStart=&amp;sEnd=&amp;hPoint=&amp;hAppr=" TargetMode="External"/><Relationship Id="rId4" Type="http://schemas.openxmlformats.org/officeDocument/2006/relationships/hyperlink" Target="http://blcm.go.kr/stat/customizedStatic/CustomizedStaticSupplyList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topLeftCell="A31" workbookViewId="0">
      <selection activeCell="A41" sqref="A41"/>
    </sheetView>
  </sheetViews>
  <sheetFormatPr defaultRowHeight="17" x14ac:dyDescent="0.45"/>
  <cols>
    <col min="1" max="1" width="11.75" customWidth="1"/>
    <col min="2" max="2" width="67.08203125" customWidth="1"/>
    <col min="3" max="3" width="68.58203125" customWidth="1"/>
  </cols>
  <sheetData>
    <row r="1" spans="1:2" x14ac:dyDescent="0.45">
      <c r="A1" s="1" t="s">
        <v>5</v>
      </c>
    </row>
    <row r="3" spans="1:2" x14ac:dyDescent="0.45">
      <c r="A3" s="1" t="s">
        <v>0</v>
      </c>
      <c r="B3" s="4" t="s">
        <v>235</v>
      </c>
    </row>
    <row r="4" spans="1:2" x14ac:dyDescent="0.45">
      <c r="B4" t="s">
        <v>230</v>
      </c>
    </row>
    <row r="5" spans="1:2" x14ac:dyDescent="0.45">
      <c r="B5" s="2">
        <v>2018</v>
      </c>
    </row>
    <row r="6" spans="1:2" x14ac:dyDescent="0.45">
      <c r="B6" t="s">
        <v>236</v>
      </c>
    </row>
    <row r="7" spans="1:2" x14ac:dyDescent="0.45">
      <c r="B7" s="3" t="s">
        <v>231</v>
      </c>
    </row>
    <row r="10" spans="1:2" x14ac:dyDescent="0.45">
      <c r="B10" s="4" t="s">
        <v>237</v>
      </c>
    </row>
    <row r="11" spans="1:2" x14ac:dyDescent="0.45">
      <c r="B11" t="s">
        <v>238</v>
      </c>
    </row>
    <row r="12" spans="1:2" x14ac:dyDescent="0.45">
      <c r="B12" s="2">
        <v>2018</v>
      </c>
    </row>
    <row r="13" spans="1:2" x14ac:dyDescent="0.45">
      <c r="B13" t="s">
        <v>239</v>
      </c>
    </row>
    <row r="14" spans="1:2" x14ac:dyDescent="0.45">
      <c r="B14" s="3" t="s">
        <v>229</v>
      </c>
    </row>
    <row r="15" spans="1:2" x14ac:dyDescent="0.45">
      <c r="B15" t="s">
        <v>240</v>
      </c>
    </row>
    <row r="17" spans="2:2" x14ac:dyDescent="0.45">
      <c r="B17" s="67" t="s">
        <v>241</v>
      </c>
    </row>
    <row r="18" spans="2:2" x14ac:dyDescent="0.45">
      <c r="B18" s="2" t="s">
        <v>238</v>
      </c>
    </row>
    <row r="19" spans="2:2" x14ac:dyDescent="0.45">
      <c r="B19" s="2">
        <v>2021</v>
      </c>
    </row>
    <row r="20" spans="2:2" x14ac:dyDescent="0.45">
      <c r="B20" s="2" t="s">
        <v>241</v>
      </c>
    </row>
    <row r="21" spans="2:2" x14ac:dyDescent="0.45">
      <c r="B21" s="66" t="s">
        <v>229</v>
      </c>
    </row>
    <row r="22" spans="2:2" x14ac:dyDescent="0.45">
      <c r="B22" s="2"/>
    </row>
    <row r="24" spans="2:2" x14ac:dyDescent="0.45">
      <c r="B24" s="67" t="s">
        <v>242</v>
      </c>
    </row>
    <row r="25" spans="2:2" x14ac:dyDescent="0.45">
      <c r="B25" s="2" t="s">
        <v>243</v>
      </c>
    </row>
    <row r="26" spans="2:2" x14ac:dyDescent="0.45">
      <c r="B26" s="2">
        <v>2018</v>
      </c>
    </row>
    <row r="27" spans="2:2" x14ac:dyDescent="0.45">
      <c r="B27" s="2" t="s">
        <v>244</v>
      </c>
    </row>
    <row r="28" spans="2:2" x14ac:dyDescent="0.45">
      <c r="B28" s="66" t="s">
        <v>234</v>
      </c>
    </row>
    <row r="29" spans="2:2" x14ac:dyDescent="0.45">
      <c r="B29" s="2" t="s">
        <v>232</v>
      </c>
    </row>
    <row r="30" spans="2:2" x14ac:dyDescent="0.45">
      <c r="B30" s="2"/>
    </row>
    <row r="31" spans="2:2" x14ac:dyDescent="0.45">
      <c r="B31" s="67" t="s">
        <v>245</v>
      </c>
    </row>
    <row r="32" spans="2:2" x14ac:dyDescent="0.45">
      <c r="B32" s="2" t="s">
        <v>238</v>
      </c>
    </row>
    <row r="33" spans="1:2" x14ac:dyDescent="0.45">
      <c r="B33" s="2">
        <v>2018</v>
      </c>
    </row>
    <row r="34" spans="1:2" x14ac:dyDescent="0.45">
      <c r="B34" s="2" t="s">
        <v>246</v>
      </c>
    </row>
    <row r="35" spans="1:2" x14ac:dyDescent="0.45">
      <c r="B35" s="66" t="s">
        <v>233</v>
      </c>
    </row>
    <row r="36" spans="1:2" x14ac:dyDescent="0.45">
      <c r="B36" s="2" t="s">
        <v>247</v>
      </c>
    </row>
    <row r="38" spans="1:2" x14ac:dyDescent="0.45">
      <c r="A38" s="1" t="s">
        <v>10</v>
      </c>
    </row>
    <row r="39" spans="1:2" x14ac:dyDescent="0.45">
      <c r="A39" t="s">
        <v>248</v>
      </c>
    </row>
  </sheetData>
  <phoneticPr fontId="6" type="noConversion"/>
  <hyperlinks>
    <hyperlink ref="B14" r:id="rId1" xr:uid="{00000000-0004-0000-0000-000000000000}"/>
    <hyperlink ref="B7" r:id="rId2" xr:uid="{00000000-0004-0000-0000-000001000000}"/>
    <hyperlink ref="B28" r:id="rId3" xr:uid="{6A45E1C1-A0E1-4BF4-97D2-DEAB10786F51}"/>
    <hyperlink ref="B35" r:id="rId4" xr:uid="{4FB6E325-57CD-477F-8F0F-B5EC5C533177}"/>
    <hyperlink ref="B21" r:id="rId5" xr:uid="{6E3B6DBE-AA66-4FD5-BB3F-13A3CBE3BC8A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8C0C7-6BEE-4083-A64B-C6C086CB32DD}">
  <dimension ref="A1:F21"/>
  <sheetViews>
    <sheetView workbookViewId="0">
      <selection activeCell="C26" sqref="C26"/>
    </sheetView>
  </sheetViews>
  <sheetFormatPr defaultColWidth="9" defaultRowHeight="17" x14ac:dyDescent="0.45"/>
  <cols>
    <col min="1" max="1" width="8.75" style="21" customWidth="1"/>
    <col min="2" max="2" width="16.33203125" style="21" customWidth="1"/>
    <col min="3" max="3" width="18.75" style="21" customWidth="1"/>
    <col min="4" max="4" width="21.08203125" style="21" customWidth="1"/>
    <col min="5" max="6" width="18.75" style="21" customWidth="1"/>
    <col min="7" max="16384" width="9" style="21"/>
  </cols>
  <sheetData>
    <row r="1" spans="1:6" ht="20.149999999999999" customHeight="1" x14ac:dyDescent="0.45">
      <c r="A1" s="68" t="s">
        <v>64</v>
      </c>
      <c r="B1" s="69" t="s">
        <v>131</v>
      </c>
      <c r="C1" s="69" t="s">
        <v>131</v>
      </c>
      <c r="D1" s="69" t="s">
        <v>131</v>
      </c>
      <c r="E1" s="69" t="s">
        <v>131</v>
      </c>
      <c r="F1" s="69" t="s">
        <v>131</v>
      </c>
    </row>
    <row r="2" spans="1:6" ht="20.149999999999999" customHeight="1" x14ac:dyDescent="0.45">
      <c r="A2" s="69" t="s">
        <v>64</v>
      </c>
      <c r="B2" s="22" t="s">
        <v>65</v>
      </c>
      <c r="C2" s="22" t="s">
        <v>66</v>
      </c>
      <c r="D2" s="22" t="s">
        <v>67</v>
      </c>
      <c r="E2" s="22" t="s">
        <v>68</v>
      </c>
      <c r="F2" s="22" t="s">
        <v>69</v>
      </c>
    </row>
    <row r="3" spans="1:6" ht="20.149999999999999" customHeight="1" x14ac:dyDescent="0.45">
      <c r="A3" s="23" t="s">
        <v>65</v>
      </c>
      <c r="B3" s="24">
        <v>7126526</v>
      </c>
      <c r="C3" s="25">
        <v>190074.5</v>
      </c>
      <c r="D3" s="25">
        <v>5666894.2000000002</v>
      </c>
      <c r="E3" s="25">
        <v>451749.8</v>
      </c>
      <c r="F3" s="25">
        <v>817807.4</v>
      </c>
    </row>
    <row r="4" spans="1:6" ht="20.149999999999999" customHeight="1" x14ac:dyDescent="0.45">
      <c r="A4" s="23" t="s">
        <v>70</v>
      </c>
      <c r="B4" s="24">
        <v>100</v>
      </c>
      <c r="C4" s="25">
        <v>2.7</v>
      </c>
      <c r="D4" s="25">
        <v>79.5</v>
      </c>
      <c r="E4" s="25">
        <v>6.3</v>
      </c>
      <c r="F4" s="25">
        <v>11.5</v>
      </c>
    </row>
    <row r="5" spans="1:6" ht="20.149999999999999" customHeight="1" x14ac:dyDescent="0.45">
      <c r="A5" s="23" t="s">
        <v>71</v>
      </c>
      <c r="B5" s="24">
        <v>611368</v>
      </c>
      <c r="C5" s="25">
        <v>11708.4</v>
      </c>
      <c r="D5" s="25">
        <v>424154.5</v>
      </c>
      <c r="E5" s="25">
        <v>23857.8</v>
      </c>
      <c r="F5" s="25">
        <v>151647.29999999999</v>
      </c>
    </row>
    <row r="6" spans="1:6" ht="20.149999999999999" customHeight="1" x14ac:dyDescent="0.45">
      <c r="A6" s="23" t="s">
        <v>72</v>
      </c>
      <c r="B6" s="24">
        <v>369947</v>
      </c>
      <c r="C6" s="24">
        <v>8138</v>
      </c>
      <c r="D6" s="25">
        <v>292961.90000000002</v>
      </c>
      <c r="E6" s="24">
        <v>23352</v>
      </c>
      <c r="F6" s="25">
        <v>45495.1</v>
      </c>
    </row>
    <row r="7" spans="1:6" ht="20.149999999999999" customHeight="1" x14ac:dyDescent="0.45">
      <c r="A7" s="23" t="s">
        <v>73</v>
      </c>
      <c r="B7" s="24">
        <v>254247</v>
      </c>
      <c r="C7" s="25">
        <v>4265.1000000000004</v>
      </c>
      <c r="D7" s="25">
        <v>208309.2</v>
      </c>
      <c r="E7" s="25">
        <v>13118.1</v>
      </c>
      <c r="F7" s="25">
        <v>28554.6</v>
      </c>
    </row>
    <row r="8" spans="1:6" ht="20.149999999999999" customHeight="1" x14ac:dyDescent="0.45">
      <c r="A8" s="23" t="s">
        <v>74</v>
      </c>
      <c r="B8" s="24">
        <v>219752</v>
      </c>
      <c r="C8" s="25">
        <v>6499.4</v>
      </c>
      <c r="D8" s="25">
        <v>146543.79999999999</v>
      </c>
      <c r="E8" s="25">
        <v>16544.8</v>
      </c>
      <c r="F8" s="24">
        <v>50164</v>
      </c>
    </row>
    <row r="9" spans="1:6" ht="20.149999999999999" customHeight="1" x14ac:dyDescent="0.45">
      <c r="A9" s="23" t="s">
        <v>75</v>
      </c>
      <c r="B9" s="24">
        <v>141693</v>
      </c>
      <c r="C9" s="25">
        <v>2687.5</v>
      </c>
      <c r="D9" s="24">
        <v>114478</v>
      </c>
      <c r="E9" s="25">
        <v>9742.5</v>
      </c>
      <c r="F9" s="24">
        <v>14785</v>
      </c>
    </row>
    <row r="10" spans="1:6" ht="20.149999999999999" customHeight="1" x14ac:dyDescent="0.45">
      <c r="A10" s="23" t="s">
        <v>76</v>
      </c>
      <c r="B10" s="24">
        <v>133784</v>
      </c>
      <c r="C10" s="25">
        <v>3721.9</v>
      </c>
      <c r="D10" s="25">
        <v>106565.3</v>
      </c>
      <c r="E10" s="25">
        <v>8133.1</v>
      </c>
      <c r="F10" s="25">
        <v>15363.7</v>
      </c>
    </row>
    <row r="11" spans="1:6" ht="20.149999999999999" customHeight="1" x14ac:dyDescent="0.45">
      <c r="A11" s="23" t="s">
        <v>77</v>
      </c>
      <c r="B11" s="24">
        <v>135576</v>
      </c>
      <c r="C11" s="25">
        <v>3532.3</v>
      </c>
      <c r="D11" s="25">
        <v>100102.6</v>
      </c>
      <c r="E11" s="25">
        <v>19808.099999999999</v>
      </c>
      <c r="F11" s="25">
        <v>12132.9</v>
      </c>
    </row>
    <row r="12" spans="1:6" ht="20.149999999999999" customHeight="1" x14ac:dyDescent="0.45">
      <c r="A12" s="23" t="s">
        <v>78</v>
      </c>
      <c r="B12" s="24">
        <v>33654</v>
      </c>
      <c r="C12" s="25">
        <v>1374.2</v>
      </c>
      <c r="D12" s="25">
        <v>26096.1</v>
      </c>
      <c r="E12" s="25">
        <v>2727.5</v>
      </c>
      <c r="F12" s="25">
        <v>3456.2</v>
      </c>
    </row>
    <row r="13" spans="1:6" ht="20.149999999999999" customHeight="1" x14ac:dyDescent="0.45">
      <c r="A13" s="23" t="s">
        <v>79</v>
      </c>
      <c r="B13" s="24">
        <v>1148790</v>
      </c>
      <c r="C13" s="25">
        <v>27916.7</v>
      </c>
      <c r="D13" s="25">
        <v>844281.9</v>
      </c>
      <c r="E13" s="25">
        <v>94173.8</v>
      </c>
      <c r="F13" s="25">
        <v>182417.6</v>
      </c>
    </row>
    <row r="14" spans="1:6" ht="20.149999999999999" customHeight="1" x14ac:dyDescent="0.45">
      <c r="A14" s="23" t="s">
        <v>80</v>
      </c>
      <c r="B14" s="24">
        <v>403114</v>
      </c>
      <c r="C14" s="25">
        <v>19519.8</v>
      </c>
      <c r="D14" s="25">
        <v>335153.90000000002</v>
      </c>
      <c r="E14" s="25">
        <v>20511.400000000001</v>
      </c>
      <c r="F14" s="25">
        <v>27928.9</v>
      </c>
    </row>
    <row r="15" spans="1:6" ht="20.149999999999999" customHeight="1" x14ac:dyDescent="0.45">
      <c r="A15" s="23" t="s">
        <v>81</v>
      </c>
      <c r="B15" s="24">
        <v>383295</v>
      </c>
      <c r="C15" s="25">
        <v>11710.2</v>
      </c>
      <c r="D15" s="24">
        <v>316325</v>
      </c>
      <c r="E15" s="25">
        <v>28101.1</v>
      </c>
      <c r="F15" s="25">
        <v>27158.799999999999</v>
      </c>
    </row>
    <row r="16" spans="1:6" ht="20.149999999999999" customHeight="1" x14ac:dyDescent="0.45">
      <c r="A16" s="23" t="s">
        <v>82</v>
      </c>
      <c r="B16" s="24">
        <v>523896</v>
      </c>
      <c r="C16" s="25">
        <v>14733.9</v>
      </c>
      <c r="D16" s="25">
        <v>427092.1</v>
      </c>
      <c r="E16" s="25">
        <v>36199.9</v>
      </c>
      <c r="F16" s="25">
        <v>45870.1</v>
      </c>
    </row>
    <row r="17" spans="1:6" ht="20.149999999999999" customHeight="1" x14ac:dyDescent="0.45">
      <c r="A17" s="23" t="s">
        <v>83</v>
      </c>
      <c r="B17" s="24">
        <v>445173</v>
      </c>
      <c r="C17" s="25">
        <v>12423.8</v>
      </c>
      <c r="D17" s="25">
        <v>362348.4</v>
      </c>
      <c r="E17" s="25">
        <v>26881.7</v>
      </c>
      <c r="F17" s="25">
        <v>43519.1</v>
      </c>
    </row>
    <row r="18" spans="1:6" ht="20.149999999999999" customHeight="1" x14ac:dyDescent="0.45">
      <c r="A18" s="23" t="s">
        <v>84</v>
      </c>
      <c r="B18" s="24">
        <v>636734</v>
      </c>
      <c r="C18" s="25">
        <v>22218.6</v>
      </c>
      <c r="D18" s="25">
        <v>528458.5</v>
      </c>
      <c r="E18" s="24">
        <v>36930</v>
      </c>
      <c r="F18" s="24">
        <v>49127</v>
      </c>
    </row>
    <row r="19" spans="1:6" ht="20.149999999999999" customHeight="1" x14ac:dyDescent="0.45">
      <c r="A19" s="23" t="s">
        <v>85</v>
      </c>
      <c r="B19" s="24">
        <v>805114</v>
      </c>
      <c r="C19" s="25">
        <v>18526.2</v>
      </c>
      <c r="D19" s="25">
        <v>691351.9</v>
      </c>
      <c r="E19" s="25">
        <v>46355.4</v>
      </c>
      <c r="F19" s="25">
        <v>48880.5</v>
      </c>
    </row>
    <row r="20" spans="1:6" ht="20.149999999999999" customHeight="1" x14ac:dyDescent="0.45">
      <c r="A20" s="23" t="s">
        <v>86</v>
      </c>
      <c r="B20" s="24">
        <v>710098</v>
      </c>
      <c r="C20" s="25">
        <v>17099.2</v>
      </c>
      <c r="D20" s="25">
        <v>604738.9</v>
      </c>
      <c r="E20" s="25">
        <v>36105.199999999997</v>
      </c>
      <c r="F20" s="25">
        <v>52154.7</v>
      </c>
    </row>
    <row r="21" spans="1:6" ht="20.149999999999999" customHeight="1" x14ac:dyDescent="0.45">
      <c r="A21" s="26" t="s">
        <v>87</v>
      </c>
      <c r="B21" s="24">
        <v>170291</v>
      </c>
      <c r="C21" s="25">
        <v>3999.3</v>
      </c>
      <c r="D21" s="25">
        <v>137932.4</v>
      </c>
      <c r="E21" s="25">
        <v>9207.2999999999993</v>
      </c>
      <c r="F21" s="25">
        <v>19152.099999999999</v>
      </c>
    </row>
  </sheetData>
  <mergeCells count="2">
    <mergeCell ref="A1:A2"/>
    <mergeCell ref="B1:F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0025-4A8A-4870-AAE5-A35C3D2E7C13}">
  <dimension ref="A1:G65"/>
  <sheetViews>
    <sheetView workbookViewId="0">
      <selection activeCell="D6" sqref="D6"/>
    </sheetView>
  </sheetViews>
  <sheetFormatPr defaultColWidth="9" defaultRowHeight="17" x14ac:dyDescent="0.45"/>
  <cols>
    <col min="1" max="1" width="8.75" style="21" customWidth="1"/>
    <col min="2" max="4" width="16.33203125" style="21" customWidth="1"/>
    <col min="5" max="7" width="14.08203125" style="21" customWidth="1"/>
    <col min="8" max="16384" width="9" style="21"/>
  </cols>
  <sheetData>
    <row r="1" spans="1:7" x14ac:dyDescent="0.45">
      <c r="A1" s="70" t="s">
        <v>170</v>
      </c>
      <c r="B1" s="70"/>
      <c r="C1" s="70"/>
      <c r="D1" s="70"/>
      <c r="E1" s="70"/>
      <c r="F1" s="70"/>
      <c r="G1" s="70"/>
    </row>
    <row r="2" spans="1:7" ht="20.149999999999999" customHeight="1" x14ac:dyDescent="0.45">
      <c r="A2" s="71" t="s">
        <v>171</v>
      </c>
      <c r="B2" s="71"/>
      <c r="C2" s="71"/>
      <c r="D2" s="38"/>
      <c r="E2" s="38"/>
      <c r="F2" s="38"/>
      <c r="G2" s="39" t="s">
        <v>172</v>
      </c>
    </row>
    <row r="3" spans="1:7" ht="20.149999999999999" customHeight="1" x14ac:dyDescent="0.45">
      <c r="A3" s="72" t="s">
        <v>173</v>
      </c>
      <c r="B3" s="40" t="s">
        <v>88</v>
      </c>
      <c r="C3" s="40" t="s">
        <v>174</v>
      </c>
      <c r="D3" s="40" t="s">
        <v>175</v>
      </c>
      <c r="E3" s="40" t="s">
        <v>176</v>
      </c>
      <c r="F3" s="40" t="s">
        <v>177</v>
      </c>
      <c r="G3" s="41" t="s">
        <v>178</v>
      </c>
    </row>
    <row r="4" spans="1:7" ht="20.149999999999999" customHeight="1" x14ac:dyDescent="0.45">
      <c r="A4" s="73"/>
      <c r="B4" s="42" t="s">
        <v>4</v>
      </c>
      <c r="C4" s="42" t="s">
        <v>179</v>
      </c>
      <c r="D4" s="42" t="s">
        <v>2</v>
      </c>
      <c r="E4" s="42" t="s">
        <v>180</v>
      </c>
      <c r="F4" s="42" t="s">
        <v>181</v>
      </c>
      <c r="G4" s="43" t="s">
        <v>182</v>
      </c>
    </row>
    <row r="5" spans="1:7" ht="20.149999999999999" customHeight="1" x14ac:dyDescent="0.45">
      <c r="A5" s="44"/>
      <c r="B5" s="45"/>
      <c r="C5" s="45"/>
      <c r="D5" s="45"/>
      <c r="E5" s="45"/>
      <c r="F5" s="45"/>
      <c r="G5" s="45"/>
    </row>
    <row r="6" spans="1:7" ht="20.149999999999999" customHeight="1" x14ac:dyDescent="0.45">
      <c r="A6" s="46" t="s">
        <v>183</v>
      </c>
      <c r="B6" s="47">
        <f>IF(SUM(C6:G6)=(B9+B12+B15+B18+B21+B24+B27+B33+B36+B39+B42+B45+B48+B51+B54+B57+B30),SUM(C6:G6),0)</f>
        <v>7126526</v>
      </c>
      <c r="C6" s="47">
        <f>SUM(C9,C12,C15,C18,C21,C24,C27,C33,C36,C39,C42,C45,C48,C51,C54,C57,C30)</f>
        <v>4612604</v>
      </c>
      <c r="D6" s="47">
        <f>SUM(D9,D12,D15,D18,D21,D24,D27,D33,D36,D39,D42,D45,D48,D51,D54,D57,D30)</f>
        <v>1246859</v>
      </c>
      <c r="E6" s="47">
        <f>SUM(E9,E12,E15,E18,E21,E24,E27,E33,E36,E39,E42,E45,E48,E51,E54,E57,E30)</f>
        <v>309519</v>
      </c>
      <c r="F6" s="47">
        <f>SUM(F9,F12,F15,F18,F21,F24,F27,F33,F36,F39,F42,F45,F48,F51,F54,F57,F30)</f>
        <v>191739</v>
      </c>
      <c r="G6" s="47">
        <f>SUM(G9,G12,G15,G18,G21,G24,G27,G33,G36,G39,G42,G45,G48,G51,G54,G57,G30)</f>
        <v>765805</v>
      </c>
    </row>
    <row r="7" spans="1:7" ht="20.149999999999999" customHeight="1" x14ac:dyDescent="0.25">
      <c r="A7" s="46" t="s">
        <v>184</v>
      </c>
      <c r="B7" s="48">
        <f t="shared" ref="B7:G7" si="0">B6/$B6</f>
        <v>1</v>
      </c>
      <c r="C7" s="48">
        <f t="shared" si="0"/>
        <v>0.64724439369196152</v>
      </c>
      <c r="D7" s="48">
        <f t="shared" si="0"/>
        <v>0.17496028219078974</v>
      </c>
      <c r="E7" s="48">
        <f t="shared" si="0"/>
        <v>4.3431961098577346E-2</v>
      </c>
      <c r="F7" s="48">
        <f t="shared" si="0"/>
        <v>2.6904974457400421E-2</v>
      </c>
      <c r="G7" s="48">
        <f t="shared" si="0"/>
        <v>0.10745838856127095</v>
      </c>
    </row>
    <row r="8" spans="1:7" ht="20.149999999999999" customHeight="1" x14ac:dyDescent="0.45">
      <c r="A8" s="49"/>
      <c r="B8" s="50"/>
      <c r="C8" s="50"/>
      <c r="D8" s="50"/>
      <c r="E8" s="50"/>
      <c r="F8" s="50"/>
      <c r="G8" s="50"/>
    </row>
    <row r="9" spans="1:7" ht="20.149999999999999" customHeight="1" x14ac:dyDescent="0.45">
      <c r="A9" s="46" t="s">
        <v>185</v>
      </c>
      <c r="B9" s="51">
        <v>611368</v>
      </c>
      <c r="C9" s="51">
        <v>461294</v>
      </c>
      <c r="D9" s="51">
        <v>127080</v>
      </c>
      <c r="E9" s="51">
        <v>2761</v>
      </c>
      <c r="F9" s="51">
        <v>16209</v>
      </c>
      <c r="G9" s="51">
        <v>4024</v>
      </c>
    </row>
    <row r="10" spans="1:7" ht="20.149999999999999" customHeight="1" x14ac:dyDescent="0.45">
      <c r="A10" s="46" t="s">
        <v>47</v>
      </c>
      <c r="B10" s="52">
        <v>550433005.87415695</v>
      </c>
      <c r="C10" s="52">
        <v>292307480.36650002</v>
      </c>
      <c r="D10" s="52">
        <v>169522701.75385699</v>
      </c>
      <c r="E10" s="52">
        <v>11460700.1218</v>
      </c>
      <c r="F10" s="52">
        <v>56606404.5726</v>
      </c>
      <c r="G10" s="52">
        <v>20535719.0594</v>
      </c>
    </row>
    <row r="11" spans="1:7" ht="20.149999999999999" customHeight="1" x14ac:dyDescent="0.45">
      <c r="A11" s="46"/>
      <c r="B11" s="47"/>
      <c r="C11" s="47"/>
      <c r="D11" s="47"/>
      <c r="E11" s="47"/>
      <c r="F11" s="47"/>
      <c r="G11" s="47"/>
    </row>
    <row r="12" spans="1:7" ht="20.149999999999999" customHeight="1" x14ac:dyDescent="0.45">
      <c r="A12" s="46" t="s">
        <v>186</v>
      </c>
      <c r="B12" s="51">
        <v>369947</v>
      </c>
      <c r="C12" s="51">
        <v>262641</v>
      </c>
      <c r="D12" s="51">
        <v>69613</v>
      </c>
      <c r="E12" s="51">
        <v>15152</v>
      </c>
      <c r="F12" s="51">
        <v>9206</v>
      </c>
      <c r="G12" s="51">
        <v>13335</v>
      </c>
    </row>
    <row r="13" spans="1:7" ht="20.149999999999999" customHeight="1" x14ac:dyDescent="0.45">
      <c r="A13" s="46" t="s">
        <v>187</v>
      </c>
      <c r="B13" s="52">
        <v>229297603.00314</v>
      </c>
      <c r="C13" s="52">
        <v>112859751.34633</v>
      </c>
      <c r="D13" s="52">
        <v>56601825.027010001</v>
      </c>
      <c r="E13" s="52">
        <v>18137290.2667</v>
      </c>
      <c r="F13" s="52">
        <v>19715183.984999999</v>
      </c>
      <c r="G13" s="52">
        <v>21983552.3781</v>
      </c>
    </row>
    <row r="14" spans="1:7" ht="20.149999999999999" customHeight="1" x14ac:dyDescent="0.45">
      <c r="A14" s="46"/>
      <c r="B14" s="47"/>
      <c r="C14" s="47"/>
      <c r="D14" s="47"/>
      <c r="E14" s="47"/>
      <c r="F14" s="47"/>
      <c r="G14" s="47"/>
    </row>
    <row r="15" spans="1:7" ht="20.149999999999999" customHeight="1" x14ac:dyDescent="0.45">
      <c r="A15" s="46" t="s">
        <v>188</v>
      </c>
      <c r="B15" s="51">
        <v>254247</v>
      </c>
      <c r="C15" s="51">
        <v>175281</v>
      </c>
      <c r="D15" s="51">
        <v>50938</v>
      </c>
      <c r="E15" s="51">
        <v>12979</v>
      </c>
      <c r="F15" s="51">
        <v>6074</v>
      </c>
      <c r="G15" s="51">
        <v>8975</v>
      </c>
    </row>
    <row r="16" spans="1:7" ht="20.149999999999999" customHeight="1" x14ac:dyDescent="0.45">
      <c r="A16" s="46" t="s">
        <v>189</v>
      </c>
      <c r="B16" s="52">
        <v>163211266.26140001</v>
      </c>
      <c r="C16" s="52">
        <v>86448531.896400005</v>
      </c>
      <c r="D16" s="52">
        <v>41583461.494400002</v>
      </c>
      <c r="E16" s="52">
        <v>14594952.7917</v>
      </c>
      <c r="F16" s="52">
        <v>13967765.4957</v>
      </c>
      <c r="G16" s="52">
        <v>6616554.5832000002</v>
      </c>
    </row>
    <row r="17" spans="1:7" ht="20.149999999999999" customHeight="1" x14ac:dyDescent="0.45">
      <c r="A17" s="46"/>
      <c r="B17" s="47"/>
      <c r="C17" s="47"/>
      <c r="D17" s="47"/>
      <c r="E17" s="47"/>
      <c r="F17" s="47"/>
      <c r="G17" s="47"/>
    </row>
    <row r="18" spans="1:7" ht="20.149999999999999" customHeight="1" x14ac:dyDescent="0.45">
      <c r="A18" s="46" t="s">
        <v>190</v>
      </c>
      <c r="B18" s="51">
        <v>219752</v>
      </c>
      <c r="C18" s="51">
        <v>145178</v>
      </c>
      <c r="D18" s="51">
        <v>43101</v>
      </c>
      <c r="E18" s="51">
        <v>13755</v>
      </c>
      <c r="F18" s="51">
        <v>6324</v>
      </c>
      <c r="G18" s="51">
        <v>11394</v>
      </c>
    </row>
    <row r="19" spans="1:7" ht="20.149999999999999" customHeight="1" x14ac:dyDescent="0.45">
      <c r="A19" s="46" t="s">
        <v>191</v>
      </c>
      <c r="B19" s="52">
        <v>181877622.57737499</v>
      </c>
      <c r="C19" s="52">
        <v>92387444.0185</v>
      </c>
      <c r="D19" s="52">
        <v>41691476.829975002</v>
      </c>
      <c r="E19" s="52">
        <v>20614291.7929</v>
      </c>
      <c r="F19" s="52">
        <v>15690767.998</v>
      </c>
      <c r="G19" s="52">
        <v>11493641.937999999</v>
      </c>
    </row>
    <row r="20" spans="1:7" ht="20.149999999999999" customHeight="1" x14ac:dyDescent="0.45">
      <c r="A20" s="46"/>
      <c r="B20" s="47"/>
      <c r="C20" s="47"/>
      <c r="D20" s="47"/>
      <c r="E20" s="47"/>
      <c r="F20" s="47"/>
      <c r="G20" s="47"/>
    </row>
    <row r="21" spans="1:7" ht="20.149999999999999" customHeight="1" x14ac:dyDescent="0.45">
      <c r="A21" s="46" t="s">
        <v>192</v>
      </c>
      <c r="B21" s="51">
        <v>141693</v>
      </c>
      <c r="C21" s="51">
        <v>97603</v>
      </c>
      <c r="D21" s="51">
        <v>32116</v>
      </c>
      <c r="E21" s="51">
        <v>3811</v>
      </c>
      <c r="F21" s="51">
        <v>3887</v>
      </c>
      <c r="G21" s="51">
        <v>4276</v>
      </c>
    </row>
    <row r="22" spans="1:7" x14ac:dyDescent="0.45">
      <c r="A22" s="46" t="s">
        <v>193</v>
      </c>
      <c r="B22" s="52">
        <v>98532778.219999999</v>
      </c>
      <c r="C22" s="52">
        <v>53893125.321599998</v>
      </c>
      <c r="D22" s="52">
        <v>21640734.4833</v>
      </c>
      <c r="E22" s="52">
        <v>7370439.1358000003</v>
      </c>
      <c r="F22" s="52">
        <v>11976374.287599999</v>
      </c>
      <c r="G22" s="52">
        <v>3652104.9917000001</v>
      </c>
    </row>
    <row r="23" spans="1:7" x14ac:dyDescent="0.45">
      <c r="A23" s="46"/>
      <c r="B23" s="47"/>
      <c r="C23" s="47"/>
      <c r="D23" s="47"/>
      <c r="E23" s="47"/>
      <c r="F23" s="47"/>
      <c r="G23" s="47"/>
    </row>
    <row r="24" spans="1:7" x14ac:dyDescent="0.45">
      <c r="A24" s="46" t="s">
        <v>194</v>
      </c>
      <c r="B24" s="51">
        <v>133784</v>
      </c>
      <c r="C24" s="51">
        <v>95111</v>
      </c>
      <c r="D24" s="51">
        <v>26231</v>
      </c>
      <c r="E24" s="51">
        <v>2842</v>
      </c>
      <c r="F24" s="51">
        <v>4794</v>
      </c>
      <c r="G24" s="51">
        <v>4806</v>
      </c>
    </row>
    <row r="25" spans="1:7" x14ac:dyDescent="0.45">
      <c r="A25" s="46" t="s">
        <v>195</v>
      </c>
      <c r="B25" s="52">
        <v>107192710.86495</v>
      </c>
      <c r="C25" s="52">
        <v>53329166.2553</v>
      </c>
      <c r="D25" s="52">
        <v>22681546.202300001</v>
      </c>
      <c r="E25" s="52">
        <v>4884710.9166999999</v>
      </c>
      <c r="F25" s="52">
        <v>13621636.54415</v>
      </c>
      <c r="G25" s="52">
        <v>12675650.9465</v>
      </c>
    </row>
    <row r="26" spans="1:7" x14ac:dyDescent="0.45">
      <c r="A26" s="46"/>
      <c r="B26" s="47"/>
      <c r="C26" s="47"/>
      <c r="D26" s="47"/>
      <c r="E26" s="47"/>
      <c r="F26" s="47"/>
      <c r="G26" s="47"/>
    </row>
    <row r="27" spans="1:7" x14ac:dyDescent="0.45">
      <c r="A27" s="46" t="s">
        <v>196</v>
      </c>
      <c r="B27" s="51">
        <v>135576</v>
      </c>
      <c r="C27" s="51">
        <v>78627</v>
      </c>
      <c r="D27" s="51">
        <v>28998</v>
      </c>
      <c r="E27" s="51">
        <v>14351</v>
      </c>
      <c r="F27" s="51">
        <v>3783</v>
      </c>
      <c r="G27" s="51">
        <v>9817</v>
      </c>
    </row>
    <row r="28" spans="1:7" x14ac:dyDescent="0.45">
      <c r="A28" s="46" t="s">
        <v>53</v>
      </c>
      <c r="B28" s="52">
        <v>87001921.97845</v>
      </c>
      <c r="C28" s="52">
        <v>40916022.497699998</v>
      </c>
      <c r="D28" s="52">
        <v>16399824.9114</v>
      </c>
      <c r="E28" s="52">
        <v>17724178.307300001</v>
      </c>
      <c r="F28" s="52">
        <v>6476674.1201999998</v>
      </c>
      <c r="G28" s="52">
        <v>5485222.1418500002</v>
      </c>
    </row>
    <row r="29" spans="1:7" x14ac:dyDescent="0.45">
      <c r="A29" s="46"/>
      <c r="B29" s="47"/>
      <c r="C29" s="47"/>
      <c r="D29" s="47"/>
      <c r="E29" s="47"/>
      <c r="F29" s="47"/>
      <c r="G29" s="47"/>
    </row>
    <row r="30" spans="1:7" x14ac:dyDescent="0.45">
      <c r="A30" s="46" t="s">
        <v>197</v>
      </c>
      <c r="B30" s="51">
        <v>33654</v>
      </c>
      <c r="C30" s="51">
        <v>19317</v>
      </c>
      <c r="D30" s="51">
        <v>5485</v>
      </c>
      <c r="E30" s="51">
        <v>2057</v>
      </c>
      <c r="F30" s="51">
        <v>898</v>
      </c>
      <c r="G30" s="51">
        <v>5897</v>
      </c>
    </row>
    <row r="31" spans="1:7" x14ac:dyDescent="0.45">
      <c r="A31" s="46" t="s">
        <v>198</v>
      </c>
      <c r="B31" s="52">
        <v>22544573.340999998</v>
      </c>
      <c r="C31" s="52">
        <v>11006775.3069</v>
      </c>
      <c r="D31" s="52">
        <v>3712447.3213</v>
      </c>
      <c r="E31" s="52">
        <v>2559767.4857999999</v>
      </c>
      <c r="F31" s="52">
        <v>2254644.1231999998</v>
      </c>
      <c r="G31" s="52">
        <v>3010939.1038000002</v>
      </c>
    </row>
    <row r="32" spans="1:7" x14ac:dyDescent="0.45">
      <c r="A32" s="46"/>
      <c r="B32" s="47"/>
      <c r="C32" s="47"/>
      <c r="D32" s="47"/>
      <c r="E32" s="47"/>
      <c r="F32" s="47"/>
      <c r="G32" s="47"/>
    </row>
    <row r="33" spans="1:7" x14ac:dyDescent="0.45">
      <c r="A33" s="46" t="s">
        <v>199</v>
      </c>
      <c r="B33" s="51">
        <v>1148790</v>
      </c>
      <c r="C33" s="51">
        <v>636634</v>
      </c>
      <c r="D33" s="51">
        <v>243268</v>
      </c>
      <c r="E33" s="51">
        <v>99925</v>
      </c>
      <c r="F33" s="51">
        <v>34667</v>
      </c>
      <c r="G33" s="51">
        <v>134296</v>
      </c>
    </row>
    <row r="34" spans="1:7" x14ac:dyDescent="0.45">
      <c r="A34" s="46" t="s">
        <v>200</v>
      </c>
      <c r="B34" s="52">
        <v>909400583.40304399</v>
      </c>
      <c r="C34" s="52">
        <v>418357316.63973403</v>
      </c>
      <c r="D34" s="52">
        <v>173902513.285855</v>
      </c>
      <c r="E34" s="52">
        <v>112669006.7253</v>
      </c>
      <c r="F34" s="52">
        <v>72817791.732624993</v>
      </c>
      <c r="G34" s="52">
        <v>131653955.01953</v>
      </c>
    </row>
    <row r="35" spans="1:7" x14ac:dyDescent="0.45">
      <c r="A35" s="46"/>
      <c r="B35" s="47"/>
      <c r="C35" s="47"/>
      <c r="D35" s="47"/>
      <c r="E35" s="47"/>
      <c r="F35" s="47"/>
      <c r="G35" s="47"/>
    </row>
    <row r="36" spans="1:7" x14ac:dyDescent="0.45">
      <c r="A36" s="46" t="s">
        <v>201</v>
      </c>
      <c r="B36" s="51">
        <v>403114</v>
      </c>
      <c r="C36" s="51">
        <v>267909</v>
      </c>
      <c r="D36" s="51">
        <v>68490</v>
      </c>
      <c r="E36" s="51">
        <v>6749</v>
      </c>
      <c r="F36" s="51">
        <v>13331</v>
      </c>
      <c r="G36" s="51">
        <v>46635</v>
      </c>
    </row>
    <row r="37" spans="1:7" x14ac:dyDescent="0.45">
      <c r="A37" s="46" t="s">
        <v>202</v>
      </c>
      <c r="B37" s="52">
        <v>121746755.005541</v>
      </c>
      <c r="C37" s="52">
        <v>54871523.203620002</v>
      </c>
      <c r="D37" s="52">
        <v>28540064.660549998</v>
      </c>
      <c r="E37" s="52">
        <v>6263006.5766000003</v>
      </c>
      <c r="F37" s="52">
        <v>14629378.321350001</v>
      </c>
      <c r="G37" s="52">
        <v>17442782.243420999</v>
      </c>
    </row>
    <row r="38" spans="1:7" x14ac:dyDescent="0.45">
      <c r="A38" s="46"/>
      <c r="B38" s="47"/>
      <c r="C38" s="47"/>
      <c r="D38" s="47"/>
      <c r="E38" s="47"/>
      <c r="F38" s="47"/>
      <c r="G38" s="47"/>
    </row>
    <row r="39" spans="1:7" x14ac:dyDescent="0.45">
      <c r="A39" s="46" t="s">
        <v>203</v>
      </c>
      <c r="B39" s="51">
        <v>383295</v>
      </c>
      <c r="C39" s="51">
        <v>243075</v>
      </c>
      <c r="D39" s="51">
        <v>58296</v>
      </c>
      <c r="E39" s="51">
        <v>18324</v>
      </c>
      <c r="F39" s="51">
        <v>10242</v>
      </c>
      <c r="G39" s="51">
        <v>53358</v>
      </c>
    </row>
    <row r="40" spans="1:7" x14ac:dyDescent="0.45">
      <c r="A40" s="46" t="s">
        <v>204</v>
      </c>
      <c r="B40" s="52">
        <v>135829782.33555001</v>
      </c>
      <c r="C40" s="52">
        <v>58679252.537500001</v>
      </c>
      <c r="D40" s="52">
        <v>23547176.681200001</v>
      </c>
      <c r="E40" s="52">
        <v>24034827.197900001</v>
      </c>
      <c r="F40" s="52">
        <v>11918863.554</v>
      </c>
      <c r="G40" s="52">
        <v>17649662.364950001</v>
      </c>
    </row>
    <row r="41" spans="1:7" x14ac:dyDescent="0.45">
      <c r="A41" s="46"/>
      <c r="B41" s="47"/>
      <c r="C41" s="47"/>
      <c r="D41" s="47"/>
      <c r="E41" s="47"/>
      <c r="F41" s="47"/>
      <c r="G41" s="47"/>
    </row>
    <row r="42" spans="1:7" x14ac:dyDescent="0.45">
      <c r="A42" s="46" t="s">
        <v>205</v>
      </c>
      <c r="B42" s="51">
        <v>523896</v>
      </c>
      <c r="C42" s="51">
        <v>328414</v>
      </c>
      <c r="D42" s="51">
        <v>81576</v>
      </c>
      <c r="E42" s="51">
        <v>22774</v>
      </c>
      <c r="F42" s="51">
        <v>13653</v>
      </c>
      <c r="G42" s="51">
        <v>77479</v>
      </c>
    </row>
    <row r="43" spans="1:7" x14ac:dyDescent="0.45">
      <c r="A43" s="46" t="s">
        <v>58</v>
      </c>
      <c r="B43" s="52">
        <v>186034981.0675</v>
      </c>
      <c r="C43" s="52">
        <v>75677993.208399996</v>
      </c>
      <c r="D43" s="52">
        <v>31384557.921799999</v>
      </c>
      <c r="E43" s="52">
        <v>32224370.524099998</v>
      </c>
      <c r="F43" s="52">
        <v>16218240.075300001</v>
      </c>
      <c r="G43" s="52">
        <v>30529819.337900002</v>
      </c>
    </row>
    <row r="44" spans="1:7" x14ac:dyDescent="0.45">
      <c r="A44" s="46"/>
      <c r="B44" s="47"/>
      <c r="C44" s="47"/>
      <c r="D44" s="47"/>
      <c r="E44" s="47"/>
      <c r="F44" s="47"/>
      <c r="G44" s="47"/>
    </row>
    <row r="45" spans="1:7" x14ac:dyDescent="0.45">
      <c r="A45" s="46" t="s">
        <v>206</v>
      </c>
      <c r="B45" s="51">
        <v>445173</v>
      </c>
      <c r="C45" s="51">
        <v>269559</v>
      </c>
      <c r="D45" s="51">
        <v>74345</v>
      </c>
      <c r="E45" s="51">
        <v>12715</v>
      </c>
      <c r="F45" s="51">
        <v>14461</v>
      </c>
      <c r="G45" s="51">
        <v>74093</v>
      </c>
    </row>
    <row r="46" spans="1:7" x14ac:dyDescent="0.45">
      <c r="A46" s="46" t="s">
        <v>207</v>
      </c>
      <c r="B46" s="52">
        <v>148087309.04365</v>
      </c>
      <c r="C46" s="52">
        <v>62915756.211999997</v>
      </c>
      <c r="D46" s="52">
        <v>27081890.178649999</v>
      </c>
      <c r="E46" s="52">
        <v>16140346.102600001</v>
      </c>
      <c r="F46" s="52">
        <v>15348209.659600001</v>
      </c>
      <c r="G46" s="52">
        <v>26601106.890799999</v>
      </c>
    </row>
    <row r="47" spans="1:7" x14ac:dyDescent="0.45">
      <c r="A47" s="46"/>
      <c r="B47" s="47"/>
      <c r="C47" s="47"/>
      <c r="D47" s="47"/>
      <c r="E47" s="47"/>
      <c r="F47" s="47"/>
      <c r="G47" s="47"/>
    </row>
    <row r="48" spans="1:7" x14ac:dyDescent="0.45">
      <c r="A48" s="46" t="s">
        <v>208</v>
      </c>
      <c r="B48" s="51">
        <v>636734</v>
      </c>
      <c r="C48" s="51">
        <v>427073</v>
      </c>
      <c r="D48" s="51">
        <v>90297</v>
      </c>
      <c r="E48" s="51">
        <v>18325</v>
      </c>
      <c r="F48" s="51">
        <v>15563</v>
      </c>
      <c r="G48" s="51">
        <v>85476</v>
      </c>
    </row>
    <row r="49" spans="1:7" x14ac:dyDescent="0.45">
      <c r="A49" s="46" t="s">
        <v>209</v>
      </c>
      <c r="B49" s="52">
        <v>157266224.29719999</v>
      </c>
      <c r="C49" s="52">
        <v>65088023.361900002</v>
      </c>
      <c r="D49" s="52">
        <v>28063996.8398</v>
      </c>
      <c r="E49" s="52">
        <v>17827712.138500001</v>
      </c>
      <c r="F49" s="52">
        <v>14424572.4441</v>
      </c>
      <c r="G49" s="52">
        <v>31861919.512899999</v>
      </c>
    </row>
    <row r="50" spans="1:7" x14ac:dyDescent="0.45">
      <c r="A50" s="46"/>
      <c r="B50" s="47"/>
      <c r="C50" s="47"/>
      <c r="D50" s="47"/>
      <c r="E50" s="47"/>
      <c r="F50" s="47"/>
      <c r="G50" s="47"/>
    </row>
    <row r="51" spans="1:7" x14ac:dyDescent="0.45">
      <c r="A51" s="46" t="s">
        <v>210</v>
      </c>
      <c r="B51" s="51">
        <v>805114</v>
      </c>
      <c r="C51" s="51">
        <v>518504</v>
      </c>
      <c r="D51" s="51">
        <v>114159</v>
      </c>
      <c r="E51" s="51">
        <v>32763</v>
      </c>
      <c r="F51" s="51">
        <v>19117</v>
      </c>
      <c r="G51" s="51">
        <v>120571</v>
      </c>
    </row>
    <row r="52" spans="1:7" x14ac:dyDescent="0.45">
      <c r="A52" s="46" t="s">
        <v>211</v>
      </c>
      <c r="B52" s="52">
        <v>240508350.9253</v>
      </c>
      <c r="C52" s="52">
        <v>98657510.973900005</v>
      </c>
      <c r="D52" s="52">
        <v>38864055.678999998</v>
      </c>
      <c r="E52" s="52">
        <v>46845603.381899998</v>
      </c>
      <c r="F52" s="52">
        <v>19513826.761500001</v>
      </c>
      <c r="G52" s="52">
        <v>36627354.129000001</v>
      </c>
    </row>
    <row r="53" spans="1:7" x14ac:dyDescent="0.45">
      <c r="A53" s="46"/>
      <c r="B53" s="47"/>
      <c r="C53" s="47"/>
      <c r="D53" s="47"/>
      <c r="E53" s="47"/>
      <c r="F53" s="47"/>
      <c r="G53" s="47"/>
    </row>
    <row r="54" spans="1:7" x14ac:dyDescent="0.45">
      <c r="A54" s="46" t="s">
        <v>212</v>
      </c>
      <c r="B54" s="51">
        <v>710098</v>
      </c>
      <c r="C54" s="51">
        <v>481627</v>
      </c>
      <c r="D54" s="51">
        <v>106247</v>
      </c>
      <c r="E54" s="51">
        <v>29221</v>
      </c>
      <c r="F54" s="51">
        <v>15657</v>
      </c>
      <c r="G54" s="51">
        <v>77346</v>
      </c>
    </row>
    <row r="55" spans="1:7" x14ac:dyDescent="0.45">
      <c r="A55" s="46" t="s">
        <v>213</v>
      </c>
      <c r="B55" s="52">
        <v>255718772.031625</v>
      </c>
      <c r="C55" s="52">
        <v>119648115.28845</v>
      </c>
      <c r="D55" s="52">
        <v>47238887.464974999</v>
      </c>
      <c r="E55" s="52">
        <v>42281933.649800003</v>
      </c>
      <c r="F55" s="52">
        <v>19285517.244199999</v>
      </c>
      <c r="G55" s="52">
        <v>27264318.384199999</v>
      </c>
    </row>
    <row r="56" spans="1:7" x14ac:dyDescent="0.45">
      <c r="A56" s="46"/>
      <c r="B56" s="47"/>
      <c r="C56" s="47"/>
      <c r="D56" s="47"/>
      <c r="E56" s="47"/>
      <c r="F56" s="47"/>
      <c r="G56" s="47"/>
    </row>
    <row r="57" spans="1:7" x14ac:dyDescent="0.45">
      <c r="A57" s="46" t="s">
        <v>214</v>
      </c>
      <c r="B57" s="51">
        <v>170291</v>
      </c>
      <c r="C57" s="51">
        <v>104757</v>
      </c>
      <c r="D57" s="51">
        <v>26619</v>
      </c>
      <c r="E57" s="51">
        <v>1015</v>
      </c>
      <c r="F57" s="51">
        <v>3873</v>
      </c>
      <c r="G57" s="51">
        <v>34027</v>
      </c>
    </row>
    <row r="58" spans="1:7" x14ac:dyDescent="0.45">
      <c r="A58" s="46" t="s">
        <v>215</v>
      </c>
      <c r="B58" s="52">
        <v>47249133.532799996</v>
      </c>
      <c r="C58" s="52">
        <v>21442707.015099999</v>
      </c>
      <c r="D58" s="52">
        <v>13476024.5262</v>
      </c>
      <c r="E58" s="52">
        <v>740135.45250000001</v>
      </c>
      <c r="F58" s="52">
        <v>4863792.5039999997</v>
      </c>
      <c r="G58" s="52">
        <v>6726474.0350000001</v>
      </c>
    </row>
    <row r="59" spans="1:7" x14ac:dyDescent="0.45">
      <c r="A59" s="53"/>
      <c r="B59" s="54"/>
      <c r="C59" s="54"/>
      <c r="D59" s="54"/>
      <c r="E59" s="54"/>
      <c r="F59" s="54"/>
      <c r="G59" s="54"/>
    </row>
    <row r="60" spans="1:7" x14ac:dyDescent="0.45">
      <c r="A60" s="55" t="s">
        <v>216</v>
      </c>
      <c r="B60" s="56"/>
      <c r="C60" s="56"/>
      <c r="D60" s="56"/>
      <c r="E60" s="56"/>
      <c r="F60" s="56"/>
      <c r="G60" s="56"/>
    </row>
    <row r="61" spans="1:7" x14ac:dyDescent="0.45">
      <c r="A61" s="55" t="s">
        <v>217</v>
      </c>
      <c r="B61" s="56"/>
      <c r="C61" s="56"/>
      <c r="D61" s="56"/>
      <c r="E61" s="56"/>
      <c r="F61" s="56"/>
      <c r="G61" s="56"/>
    </row>
    <row r="62" spans="1:7" x14ac:dyDescent="0.45">
      <c r="A62" s="57" t="s">
        <v>218</v>
      </c>
      <c r="B62" s="58"/>
      <c r="C62" s="58"/>
      <c r="D62" s="58"/>
      <c r="E62" s="58"/>
      <c r="F62" s="58"/>
      <c r="G62" s="58"/>
    </row>
    <row r="63" spans="1:7" x14ac:dyDescent="0.45">
      <c r="A63" s="56"/>
      <c r="B63" s="56"/>
      <c r="C63" s="56"/>
      <c r="D63" s="56"/>
      <c r="E63" s="56"/>
      <c r="F63" s="56"/>
      <c r="G63" s="56"/>
    </row>
    <row r="64" spans="1:7" x14ac:dyDescent="0.45">
      <c r="A64" s="38"/>
      <c r="B64" s="59"/>
      <c r="C64" s="56"/>
      <c r="D64" s="56"/>
      <c r="E64" s="56"/>
      <c r="F64" s="56"/>
      <c r="G64" s="56"/>
    </row>
    <row r="65" spans="1:7" x14ac:dyDescent="0.45">
      <c r="A65" s="56"/>
      <c r="B65" s="56"/>
      <c r="C65" s="56"/>
      <c r="D65" s="56"/>
      <c r="E65" s="56"/>
      <c r="F65" s="56"/>
      <c r="G65" s="56"/>
    </row>
  </sheetData>
  <mergeCells count="3">
    <mergeCell ref="A1:G1"/>
    <mergeCell ref="A2:C2"/>
    <mergeCell ref="A3:A4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6C29-B8C0-48FA-A953-B6F5EA5FEC49}">
  <dimension ref="A2:H45"/>
  <sheetViews>
    <sheetView workbookViewId="0">
      <selection activeCell="H8" sqref="H8"/>
    </sheetView>
  </sheetViews>
  <sheetFormatPr defaultRowHeight="17" x14ac:dyDescent="0.45"/>
  <cols>
    <col min="2" max="2" width="21.33203125" bestFit="1" customWidth="1"/>
    <col min="3" max="3" width="11.25" customWidth="1"/>
  </cols>
  <sheetData>
    <row r="2" spans="2:8" x14ac:dyDescent="0.45">
      <c r="B2" s="65" t="s">
        <v>132</v>
      </c>
      <c r="C2" s="65" t="s">
        <v>169</v>
      </c>
      <c r="D2" s="65" t="s">
        <v>129</v>
      </c>
      <c r="E2" s="65" t="s">
        <v>130</v>
      </c>
    </row>
    <row r="3" spans="2:8" x14ac:dyDescent="0.45">
      <c r="B3" t="s">
        <v>133</v>
      </c>
      <c r="C3" t="s">
        <v>1</v>
      </c>
      <c r="D3">
        <v>27954</v>
      </c>
      <c r="E3">
        <f>D3/$D$34</f>
        <v>0.29221023582538885</v>
      </c>
      <c r="G3" t="s">
        <v>1</v>
      </c>
      <c r="H3" s="36">
        <f>SUM(E3:E4)</f>
        <v>0.3007505435691587</v>
      </c>
    </row>
    <row r="4" spans="2:8" x14ac:dyDescent="0.45">
      <c r="B4" t="s">
        <v>134</v>
      </c>
      <c r="C4" t="s">
        <v>1</v>
      </c>
      <c r="D4">
        <v>817</v>
      </c>
      <c r="E4">
        <f t="shared" ref="E4:E6" si="0">D4/$D$34</f>
        <v>8.5403077437698604E-3</v>
      </c>
      <c r="G4" t="s">
        <v>167</v>
      </c>
      <c r="H4" s="36">
        <f>SUM(E5:E6,E9:E10,E16:E17,E21:E22)</f>
        <v>0.69924945643084124</v>
      </c>
    </row>
    <row r="5" spans="2:8" x14ac:dyDescent="0.45">
      <c r="B5" t="s">
        <v>135</v>
      </c>
      <c r="C5" t="s">
        <v>167</v>
      </c>
      <c r="D5">
        <v>41492</v>
      </c>
      <c r="E5">
        <f t="shared" si="0"/>
        <v>0.43372637564810168</v>
      </c>
    </row>
    <row r="6" spans="2:8" x14ac:dyDescent="0.45">
      <c r="B6" t="s">
        <v>136</v>
      </c>
      <c r="C6" t="s">
        <v>167</v>
      </c>
      <c r="D6">
        <v>10021</v>
      </c>
      <c r="E6">
        <f t="shared" si="0"/>
        <v>0.10475204883759826</v>
      </c>
    </row>
    <row r="7" spans="2:8" x14ac:dyDescent="0.45">
      <c r="B7" t="s">
        <v>137</v>
      </c>
      <c r="C7" t="s">
        <v>168</v>
      </c>
      <c r="D7">
        <v>5275</v>
      </c>
    </row>
    <row r="8" spans="2:8" x14ac:dyDescent="0.45">
      <c r="B8" t="s">
        <v>138</v>
      </c>
      <c r="C8" t="s">
        <v>168</v>
      </c>
      <c r="D8">
        <v>407</v>
      </c>
    </row>
    <row r="9" spans="2:8" x14ac:dyDescent="0.45">
      <c r="B9" t="s">
        <v>139</v>
      </c>
      <c r="C9" t="s">
        <v>167</v>
      </c>
      <c r="D9">
        <v>1713</v>
      </c>
      <c r="E9">
        <f>D9/$D$34</f>
        <v>1.7906422478675365E-2</v>
      </c>
    </row>
    <row r="10" spans="2:8" x14ac:dyDescent="0.45">
      <c r="B10" t="s">
        <v>140</v>
      </c>
      <c r="C10" t="s">
        <v>167</v>
      </c>
      <c r="D10">
        <v>1578</v>
      </c>
      <c r="E10">
        <f>D10/$D$34</f>
        <v>1.649523331660813E-2</v>
      </c>
    </row>
    <row r="11" spans="2:8" x14ac:dyDescent="0.45">
      <c r="B11" t="s">
        <v>141</v>
      </c>
      <c r="C11" t="s">
        <v>168</v>
      </c>
      <c r="D11">
        <v>600</v>
      </c>
    </row>
    <row r="12" spans="2:8" x14ac:dyDescent="0.45">
      <c r="B12" t="s">
        <v>142</v>
      </c>
      <c r="C12" t="s">
        <v>168</v>
      </c>
      <c r="D12">
        <v>36744</v>
      </c>
    </row>
    <row r="13" spans="2:8" x14ac:dyDescent="0.45">
      <c r="B13" t="s">
        <v>143</v>
      </c>
      <c r="C13" t="s">
        <v>168</v>
      </c>
      <c r="D13">
        <v>9206</v>
      </c>
    </row>
    <row r="14" spans="2:8" x14ac:dyDescent="0.45">
      <c r="B14" t="s">
        <v>144</v>
      </c>
      <c r="C14" t="s">
        <v>168</v>
      </c>
      <c r="D14">
        <v>1720</v>
      </c>
    </row>
    <row r="15" spans="2:8" x14ac:dyDescent="0.45">
      <c r="B15" t="s">
        <v>145</v>
      </c>
      <c r="C15" t="s">
        <v>168</v>
      </c>
      <c r="D15">
        <v>2641</v>
      </c>
    </row>
    <row r="16" spans="2:8" x14ac:dyDescent="0.45">
      <c r="B16" t="s">
        <v>146</v>
      </c>
      <c r="C16" t="s">
        <v>167</v>
      </c>
      <c r="D16">
        <v>8828</v>
      </c>
      <c r="E16">
        <f>D16/$D$34</f>
        <v>9.2281317946144845E-2</v>
      </c>
    </row>
    <row r="17" spans="2:5" x14ac:dyDescent="0.45">
      <c r="B17" t="s">
        <v>147</v>
      </c>
      <c r="C17" t="s">
        <v>167</v>
      </c>
      <c r="D17">
        <v>1180</v>
      </c>
      <c r="E17">
        <f>D17/$D$34</f>
        <v>1.2334838601772872E-2</v>
      </c>
    </row>
    <row r="18" spans="2:5" x14ac:dyDescent="0.45">
      <c r="B18" t="s">
        <v>148</v>
      </c>
      <c r="C18" t="s">
        <v>168</v>
      </c>
      <c r="D18">
        <v>72</v>
      </c>
    </row>
    <row r="19" spans="2:5" x14ac:dyDescent="0.45">
      <c r="B19" t="s">
        <v>149</v>
      </c>
      <c r="C19" t="s">
        <v>168</v>
      </c>
      <c r="D19">
        <v>1623</v>
      </c>
    </row>
    <row r="20" spans="2:5" x14ac:dyDescent="0.45">
      <c r="B20" t="s">
        <v>150</v>
      </c>
      <c r="C20" t="s">
        <v>168</v>
      </c>
      <c r="D20">
        <v>7998</v>
      </c>
    </row>
    <row r="21" spans="2:5" x14ac:dyDescent="0.45">
      <c r="B21" t="s">
        <v>151</v>
      </c>
      <c r="C21" t="s">
        <v>167</v>
      </c>
      <c r="D21">
        <v>557</v>
      </c>
      <c r="E21">
        <f>D21/$D$34</f>
        <v>5.8224619501588892E-3</v>
      </c>
    </row>
    <row r="22" spans="2:5" x14ac:dyDescent="0.45">
      <c r="B22" t="s">
        <v>152</v>
      </c>
      <c r="C22" t="s">
        <v>167</v>
      </c>
      <c r="D22">
        <v>1524</v>
      </c>
      <c r="E22">
        <f>D22/$D$34</f>
        <v>1.5930757651781233E-2</v>
      </c>
    </row>
    <row r="23" spans="2:5" x14ac:dyDescent="0.45">
      <c r="B23" t="s">
        <v>153</v>
      </c>
      <c r="C23" t="s">
        <v>168</v>
      </c>
      <c r="D23">
        <v>3320</v>
      </c>
    </row>
    <row r="24" spans="2:5" x14ac:dyDescent="0.45">
      <c r="B24" t="s">
        <v>154</v>
      </c>
      <c r="C24" t="s">
        <v>168</v>
      </c>
      <c r="D24">
        <v>4805</v>
      </c>
    </row>
    <row r="25" spans="2:5" x14ac:dyDescent="0.45">
      <c r="B25" t="s">
        <v>155</v>
      </c>
      <c r="C25" t="s">
        <v>168</v>
      </c>
      <c r="D25">
        <v>22315</v>
      </c>
    </row>
    <row r="26" spans="2:5" x14ac:dyDescent="0.45">
      <c r="B26" t="s">
        <v>156</v>
      </c>
      <c r="C26" t="s">
        <v>168</v>
      </c>
      <c r="D26">
        <v>272</v>
      </c>
    </row>
    <row r="27" spans="2:5" x14ac:dyDescent="0.45">
      <c r="B27" t="s">
        <v>157</v>
      </c>
      <c r="C27" t="s">
        <v>168</v>
      </c>
      <c r="D27">
        <v>220</v>
      </c>
    </row>
    <row r="28" spans="2:5" x14ac:dyDescent="0.45">
      <c r="B28" t="s">
        <v>158</v>
      </c>
      <c r="C28" t="s">
        <v>168</v>
      </c>
      <c r="D28">
        <v>480</v>
      </c>
    </row>
    <row r="29" spans="2:5" x14ac:dyDescent="0.45">
      <c r="B29" t="s">
        <v>159</v>
      </c>
      <c r="C29" t="s">
        <v>168</v>
      </c>
      <c r="D29">
        <v>2866</v>
      </c>
    </row>
    <row r="30" spans="2:5" x14ac:dyDescent="0.45">
      <c r="B30" t="s">
        <v>160</v>
      </c>
      <c r="C30" t="s">
        <v>168</v>
      </c>
      <c r="D30">
        <v>2</v>
      </c>
    </row>
    <row r="31" spans="2:5" x14ac:dyDescent="0.45">
      <c r="B31" t="s">
        <v>161</v>
      </c>
      <c r="C31" t="s">
        <v>168</v>
      </c>
      <c r="D31">
        <v>20</v>
      </c>
    </row>
    <row r="32" spans="2:5" x14ac:dyDescent="0.45">
      <c r="B32" t="s">
        <v>162</v>
      </c>
      <c r="C32" t="s">
        <v>168</v>
      </c>
      <c r="D32">
        <v>689</v>
      </c>
    </row>
    <row r="33" spans="1:4" x14ac:dyDescent="0.45">
      <c r="B33" t="s">
        <v>163</v>
      </c>
      <c r="C33" t="s">
        <v>168</v>
      </c>
      <c r="D33">
        <v>7966</v>
      </c>
    </row>
    <row r="34" spans="1:4" x14ac:dyDescent="0.45">
      <c r="B34" t="s">
        <v>164</v>
      </c>
      <c r="D34">
        <f>SUM(D3:D33)-SUMIF(C3:C33,"제외",D3:D33)</f>
        <v>95664</v>
      </c>
    </row>
    <row r="36" spans="1:4" x14ac:dyDescent="0.45">
      <c r="A36" s="63" t="s">
        <v>227</v>
      </c>
    </row>
    <row r="37" spans="1:4" x14ac:dyDescent="0.45">
      <c r="A37" t="s">
        <v>228</v>
      </c>
    </row>
    <row r="38" spans="1:4" x14ac:dyDescent="0.45">
      <c r="A38" t="s">
        <v>219</v>
      </c>
    </row>
    <row r="39" spans="1:4" x14ac:dyDescent="0.45">
      <c r="A39" t="s">
        <v>220</v>
      </c>
    </row>
    <row r="40" spans="1:4" x14ac:dyDescent="0.45">
      <c r="A40" t="s">
        <v>221</v>
      </c>
    </row>
    <row r="41" spans="1:4" x14ac:dyDescent="0.45">
      <c r="A41" t="s">
        <v>222</v>
      </c>
    </row>
    <row r="42" spans="1:4" x14ac:dyDescent="0.45">
      <c r="A42" t="s">
        <v>223</v>
      </c>
    </row>
    <row r="43" spans="1:4" x14ac:dyDescent="0.45">
      <c r="A43" t="s">
        <v>224</v>
      </c>
    </row>
    <row r="44" spans="1:4" x14ac:dyDescent="0.45">
      <c r="A44" t="s">
        <v>225</v>
      </c>
    </row>
    <row r="45" spans="1:4" x14ac:dyDescent="0.45">
      <c r="A45" t="s">
        <v>226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E42E-E871-4B2C-AF4C-283B813A4C0B}">
  <dimension ref="A1:Q355"/>
  <sheetViews>
    <sheetView workbookViewId="0">
      <selection activeCell="C26" sqref="C26"/>
    </sheetView>
  </sheetViews>
  <sheetFormatPr defaultColWidth="9" defaultRowHeight="14" x14ac:dyDescent="0.45"/>
  <cols>
    <col min="1" max="1" width="15.33203125" style="27" bestFit="1" customWidth="1"/>
    <col min="2" max="2" width="20.25" style="32" customWidth="1"/>
    <col min="3" max="3" width="10.58203125" style="27" customWidth="1"/>
    <col min="4" max="17" width="15.58203125" style="27" customWidth="1"/>
    <col min="18" max="16384" width="9" style="27"/>
  </cols>
  <sheetData>
    <row r="1" spans="1:17" x14ac:dyDescent="0.45">
      <c r="A1" s="77" t="s">
        <v>89</v>
      </c>
      <c r="B1" s="78"/>
    </row>
    <row r="2" spans="1:17" x14ac:dyDescent="0.45">
      <c r="A2" s="28" t="s">
        <v>90</v>
      </c>
      <c r="B2" s="28" t="s">
        <v>91</v>
      </c>
    </row>
    <row r="3" spans="1:17" x14ac:dyDescent="0.45">
      <c r="A3" s="29">
        <v>7128289</v>
      </c>
      <c r="B3" s="30">
        <v>3641949604.7226801</v>
      </c>
    </row>
    <row r="4" spans="1:17" x14ac:dyDescent="0.45">
      <c r="A4" s="31"/>
    </row>
    <row r="5" spans="1:17" x14ac:dyDescent="0.45">
      <c r="A5" s="74" t="s">
        <v>92</v>
      </c>
      <c r="B5" s="74" t="s">
        <v>93</v>
      </c>
      <c r="C5" s="74" t="s">
        <v>94</v>
      </c>
      <c r="D5" s="74" t="s">
        <v>95</v>
      </c>
      <c r="E5" s="74"/>
      <c r="F5" s="74" t="s">
        <v>96</v>
      </c>
      <c r="G5" s="74"/>
      <c r="H5" s="74" t="s">
        <v>97</v>
      </c>
      <c r="I5" s="74"/>
      <c r="J5" s="74" t="s">
        <v>98</v>
      </c>
      <c r="K5" s="74"/>
      <c r="L5" s="74" t="s">
        <v>99</v>
      </c>
      <c r="M5" s="74"/>
      <c r="N5" s="74" t="s">
        <v>100</v>
      </c>
      <c r="O5" s="74"/>
      <c r="P5" s="74" t="s">
        <v>101</v>
      </c>
      <c r="Q5" s="74"/>
    </row>
    <row r="6" spans="1:17" x14ac:dyDescent="0.45">
      <c r="A6" s="74"/>
      <c r="B6" s="74"/>
      <c r="C6" s="74"/>
      <c r="D6" s="28" t="s">
        <v>90</v>
      </c>
      <c r="E6" s="28" t="s">
        <v>91</v>
      </c>
      <c r="F6" s="28" t="s">
        <v>90</v>
      </c>
      <c r="G6" s="28" t="s">
        <v>91</v>
      </c>
      <c r="H6" s="28" t="s">
        <v>90</v>
      </c>
      <c r="I6" s="28" t="s">
        <v>91</v>
      </c>
      <c r="J6" s="28" t="s">
        <v>90</v>
      </c>
      <c r="K6" s="28" t="s">
        <v>91</v>
      </c>
      <c r="L6" s="28" t="s">
        <v>90</v>
      </c>
      <c r="M6" s="28" t="s">
        <v>91</v>
      </c>
      <c r="N6" s="28" t="s">
        <v>90</v>
      </c>
      <c r="O6" s="28" t="s">
        <v>91</v>
      </c>
      <c r="P6" s="28" t="s">
        <v>90</v>
      </c>
      <c r="Q6" s="28" t="s">
        <v>91</v>
      </c>
    </row>
    <row r="7" spans="1:17" x14ac:dyDescent="0.45">
      <c r="A7" s="75" t="s">
        <v>102</v>
      </c>
      <c r="B7" s="76" t="s">
        <v>103</v>
      </c>
      <c r="C7" s="33" t="s">
        <v>67</v>
      </c>
      <c r="D7" s="29">
        <v>46729</v>
      </c>
      <c r="E7" s="29">
        <v>33442529.241</v>
      </c>
      <c r="F7" s="29">
        <v>46458</v>
      </c>
      <c r="G7" s="29">
        <v>30887055.182</v>
      </c>
      <c r="H7" s="29">
        <v>266</v>
      </c>
      <c r="I7" s="29">
        <v>2436684.699</v>
      </c>
      <c r="J7" s="29">
        <v>4</v>
      </c>
      <c r="K7" s="29">
        <v>47455.32</v>
      </c>
      <c r="L7" s="29">
        <v>1</v>
      </c>
      <c r="M7" s="29">
        <v>71334.039999999994</v>
      </c>
      <c r="N7" s="29">
        <v>0</v>
      </c>
      <c r="O7" s="29">
        <v>0</v>
      </c>
      <c r="P7" s="29">
        <v>0</v>
      </c>
      <c r="Q7" s="29">
        <v>0</v>
      </c>
    </row>
    <row r="8" spans="1:17" x14ac:dyDescent="0.45">
      <c r="A8" s="75"/>
      <c r="B8" s="76"/>
      <c r="C8" s="33" t="s">
        <v>68</v>
      </c>
      <c r="D8" s="29">
        <v>2872</v>
      </c>
      <c r="E8" s="29">
        <v>3287148.216</v>
      </c>
      <c r="F8" s="29">
        <v>2676</v>
      </c>
      <c r="G8" s="29">
        <v>1940896.6159999999</v>
      </c>
      <c r="H8" s="29">
        <v>174</v>
      </c>
      <c r="I8" s="29">
        <v>920257.15</v>
      </c>
      <c r="J8" s="29">
        <v>15</v>
      </c>
      <c r="K8" s="29">
        <v>195669.56</v>
      </c>
      <c r="L8" s="29">
        <v>5</v>
      </c>
      <c r="M8" s="29">
        <v>114186.02</v>
      </c>
      <c r="N8" s="29">
        <v>1</v>
      </c>
      <c r="O8" s="29">
        <v>36302.11</v>
      </c>
      <c r="P8" s="29">
        <v>1</v>
      </c>
      <c r="Q8" s="29">
        <v>79836.759999999995</v>
      </c>
    </row>
    <row r="9" spans="1:17" x14ac:dyDescent="0.45">
      <c r="A9" s="75"/>
      <c r="B9" s="76" t="s">
        <v>104</v>
      </c>
      <c r="C9" s="33" t="s">
        <v>67</v>
      </c>
      <c r="D9" s="29">
        <v>43793</v>
      </c>
      <c r="E9" s="29">
        <v>40208282.473499998</v>
      </c>
      <c r="F9" s="29">
        <v>43613</v>
      </c>
      <c r="G9" s="29">
        <v>38239297.243500002</v>
      </c>
      <c r="H9" s="29">
        <v>174</v>
      </c>
      <c r="I9" s="29">
        <v>1645836.98</v>
      </c>
      <c r="J9" s="29">
        <v>4</v>
      </c>
      <c r="K9" s="29">
        <v>253168.73</v>
      </c>
      <c r="L9" s="29">
        <v>2</v>
      </c>
      <c r="M9" s="29">
        <v>69979.520000000004</v>
      </c>
      <c r="N9" s="29">
        <v>0</v>
      </c>
      <c r="O9" s="29">
        <v>0</v>
      </c>
      <c r="P9" s="29">
        <v>0</v>
      </c>
      <c r="Q9" s="29">
        <v>0</v>
      </c>
    </row>
    <row r="10" spans="1:17" x14ac:dyDescent="0.45">
      <c r="A10" s="75"/>
      <c r="B10" s="76"/>
      <c r="C10" s="33" t="s">
        <v>68</v>
      </c>
      <c r="D10" s="29">
        <v>3912</v>
      </c>
      <c r="E10" s="29">
        <v>3825983.7776000001</v>
      </c>
      <c r="F10" s="29">
        <v>3768</v>
      </c>
      <c r="G10" s="29">
        <v>2759818.5386000001</v>
      </c>
      <c r="H10" s="29">
        <v>121</v>
      </c>
      <c r="I10" s="29">
        <v>600414.80299999996</v>
      </c>
      <c r="J10" s="29">
        <v>13</v>
      </c>
      <c r="K10" s="29">
        <v>150722.46599999999</v>
      </c>
      <c r="L10" s="29">
        <v>8</v>
      </c>
      <c r="M10" s="29">
        <v>174447.69</v>
      </c>
      <c r="N10" s="29">
        <v>1</v>
      </c>
      <c r="O10" s="29">
        <v>35079.56</v>
      </c>
      <c r="P10" s="29">
        <v>1</v>
      </c>
      <c r="Q10" s="29">
        <v>105500.72</v>
      </c>
    </row>
    <row r="11" spans="1:17" x14ac:dyDescent="0.45">
      <c r="A11" s="75"/>
      <c r="B11" s="76" t="s">
        <v>105</v>
      </c>
      <c r="C11" s="33" t="s">
        <v>67</v>
      </c>
      <c r="D11" s="29">
        <v>177</v>
      </c>
      <c r="E11" s="29">
        <v>469029.06</v>
      </c>
      <c r="F11" s="29">
        <v>157</v>
      </c>
      <c r="G11" s="29">
        <v>155676.16</v>
      </c>
      <c r="H11" s="29">
        <v>15</v>
      </c>
      <c r="I11" s="29">
        <v>206947.18</v>
      </c>
      <c r="J11" s="29">
        <v>4</v>
      </c>
      <c r="K11" s="29">
        <v>79985.259999999995</v>
      </c>
      <c r="L11" s="29">
        <v>1</v>
      </c>
      <c r="M11" s="29">
        <v>26420.46</v>
      </c>
      <c r="N11" s="29">
        <v>0</v>
      </c>
      <c r="O11" s="29">
        <v>0</v>
      </c>
      <c r="P11" s="29">
        <v>0</v>
      </c>
      <c r="Q11" s="29">
        <v>0</v>
      </c>
    </row>
    <row r="12" spans="1:17" x14ac:dyDescent="0.45">
      <c r="A12" s="75"/>
      <c r="B12" s="76"/>
      <c r="C12" s="33" t="s">
        <v>68</v>
      </c>
      <c r="D12" s="29">
        <v>196</v>
      </c>
      <c r="E12" s="29">
        <v>1078374.17</v>
      </c>
      <c r="F12" s="29">
        <v>117</v>
      </c>
      <c r="G12" s="29">
        <v>136848.63</v>
      </c>
      <c r="H12" s="29">
        <v>58</v>
      </c>
      <c r="I12" s="29">
        <v>369049.4</v>
      </c>
      <c r="J12" s="29">
        <v>13</v>
      </c>
      <c r="K12" s="29">
        <v>181573.1</v>
      </c>
      <c r="L12" s="29">
        <v>6</v>
      </c>
      <c r="M12" s="29">
        <v>125245.62</v>
      </c>
      <c r="N12" s="29">
        <v>1</v>
      </c>
      <c r="O12" s="29">
        <v>41644.400000000001</v>
      </c>
      <c r="P12" s="29">
        <v>1</v>
      </c>
      <c r="Q12" s="29">
        <v>224013.02</v>
      </c>
    </row>
    <row r="13" spans="1:17" x14ac:dyDescent="0.45">
      <c r="A13" s="75"/>
      <c r="B13" s="76" t="s">
        <v>106</v>
      </c>
      <c r="C13" s="33" t="s">
        <v>67</v>
      </c>
      <c r="D13" s="29">
        <v>346</v>
      </c>
      <c r="E13" s="29">
        <v>11152081.49</v>
      </c>
      <c r="F13" s="29">
        <v>236</v>
      </c>
      <c r="G13" s="29">
        <v>814376.69</v>
      </c>
      <c r="H13" s="29">
        <v>105</v>
      </c>
      <c r="I13" s="29">
        <v>2435858.08</v>
      </c>
      <c r="J13" s="29">
        <v>0</v>
      </c>
      <c r="K13" s="29">
        <v>0</v>
      </c>
      <c r="L13" s="29">
        <v>2</v>
      </c>
      <c r="M13" s="29">
        <v>41053.53</v>
      </c>
      <c r="N13" s="29">
        <v>2</v>
      </c>
      <c r="O13" s="29">
        <v>7748029.9100000001</v>
      </c>
      <c r="P13" s="29">
        <v>1</v>
      </c>
      <c r="Q13" s="29">
        <v>112763.28</v>
      </c>
    </row>
    <row r="14" spans="1:17" x14ac:dyDescent="0.45">
      <c r="A14" s="75"/>
      <c r="B14" s="76"/>
      <c r="C14" s="33" t="s">
        <v>68</v>
      </c>
      <c r="D14" s="29">
        <v>271</v>
      </c>
      <c r="E14" s="29">
        <v>20407986.920000002</v>
      </c>
      <c r="F14" s="29">
        <v>136</v>
      </c>
      <c r="G14" s="29">
        <v>184927.49</v>
      </c>
      <c r="H14" s="29">
        <v>60</v>
      </c>
      <c r="I14" s="29">
        <v>329181.69</v>
      </c>
      <c r="J14" s="29">
        <v>10</v>
      </c>
      <c r="K14" s="29">
        <v>154602.07</v>
      </c>
      <c r="L14" s="29">
        <v>21</v>
      </c>
      <c r="M14" s="29">
        <v>570177.98</v>
      </c>
      <c r="N14" s="29">
        <v>26</v>
      </c>
      <c r="O14" s="29">
        <v>17226180.739999998</v>
      </c>
      <c r="P14" s="29">
        <v>18</v>
      </c>
      <c r="Q14" s="29">
        <v>1942916.95</v>
      </c>
    </row>
    <row r="15" spans="1:17" x14ac:dyDescent="0.45">
      <c r="A15" s="75"/>
      <c r="B15" s="76" t="s">
        <v>107</v>
      </c>
      <c r="C15" s="33" t="s">
        <v>67</v>
      </c>
      <c r="D15" s="29">
        <v>366</v>
      </c>
      <c r="E15" s="29">
        <v>1572068.355</v>
      </c>
      <c r="F15" s="29">
        <v>243</v>
      </c>
      <c r="G15" s="29">
        <v>568942.995</v>
      </c>
      <c r="H15" s="29">
        <v>115</v>
      </c>
      <c r="I15" s="29">
        <v>841993.38</v>
      </c>
      <c r="J15" s="29">
        <v>7</v>
      </c>
      <c r="K15" s="29">
        <v>120349.28</v>
      </c>
      <c r="L15" s="29">
        <v>0</v>
      </c>
      <c r="M15" s="29">
        <v>0</v>
      </c>
      <c r="N15" s="29">
        <v>1</v>
      </c>
      <c r="O15" s="29">
        <v>40782.699999999997</v>
      </c>
      <c r="P15" s="29">
        <v>0</v>
      </c>
      <c r="Q15" s="29">
        <v>0</v>
      </c>
    </row>
    <row r="16" spans="1:17" x14ac:dyDescent="0.45">
      <c r="A16" s="75"/>
      <c r="B16" s="76"/>
      <c r="C16" s="33" t="s">
        <v>68</v>
      </c>
      <c r="D16" s="29">
        <v>284</v>
      </c>
      <c r="E16" s="29">
        <v>3004557.63</v>
      </c>
      <c r="F16" s="29">
        <v>109</v>
      </c>
      <c r="G16" s="29">
        <v>149190.43</v>
      </c>
      <c r="H16" s="29">
        <v>111</v>
      </c>
      <c r="I16" s="29">
        <v>645473.18000000005</v>
      </c>
      <c r="J16" s="29">
        <v>26</v>
      </c>
      <c r="K16" s="29">
        <v>317629.15999999997</v>
      </c>
      <c r="L16" s="29">
        <v>16</v>
      </c>
      <c r="M16" s="29">
        <v>388987.52</v>
      </c>
      <c r="N16" s="29">
        <v>12</v>
      </c>
      <c r="O16" s="29">
        <v>520274.15</v>
      </c>
      <c r="P16" s="29">
        <v>10</v>
      </c>
      <c r="Q16" s="29">
        <v>983003.19</v>
      </c>
    </row>
    <row r="17" spans="1:17" x14ac:dyDescent="0.45">
      <c r="A17" s="75"/>
      <c r="B17" s="76" t="s">
        <v>108</v>
      </c>
      <c r="C17" s="33" t="s">
        <v>67</v>
      </c>
      <c r="D17" s="29">
        <v>1507</v>
      </c>
      <c r="E17" s="29">
        <v>5479742.6670000004</v>
      </c>
      <c r="F17" s="29">
        <v>1329</v>
      </c>
      <c r="G17" s="29">
        <v>3774212.7370000002</v>
      </c>
      <c r="H17" s="29">
        <v>164</v>
      </c>
      <c r="I17" s="29">
        <v>1301391.56</v>
      </c>
      <c r="J17" s="29">
        <v>9</v>
      </c>
      <c r="K17" s="29">
        <v>264213.01</v>
      </c>
      <c r="L17" s="29">
        <v>3</v>
      </c>
      <c r="M17" s="29">
        <v>57948.63</v>
      </c>
      <c r="N17" s="29">
        <v>2</v>
      </c>
      <c r="O17" s="29">
        <v>81976.73</v>
      </c>
      <c r="P17" s="29">
        <v>0</v>
      </c>
      <c r="Q17" s="29">
        <v>0</v>
      </c>
    </row>
    <row r="18" spans="1:17" x14ac:dyDescent="0.45">
      <c r="A18" s="75"/>
      <c r="B18" s="76"/>
      <c r="C18" s="33" t="s">
        <v>68</v>
      </c>
      <c r="D18" s="29">
        <v>2640</v>
      </c>
      <c r="E18" s="29">
        <v>23096122.030000001</v>
      </c>
      <c r="F18" s="29">
        <v>1372</v>
      </c>
      <c r="G18" s="29">
        <v>1681213.058</v>
      </c>
      <c r="H18" s="29">
        <v>857</v>
      </c>
      <c r="I18" s="29">
        <v>5051418.4639999997</v>
      </c>
      <c r="J18" s="29">
        <v>223</v>
      </c>
      <c r="K18" s="29">
        <v>2945289.6549999998</v>
      </c>
      <c r="L18" s="29">
        <v>147</v>
      </c>
      <c r="M18" s="29">
        <v>3441920.4530000002</v>
      </c>
      <c r="N18" s="29">
        <v>28</v>
      </c>
      <c r="O18" s="29">
        <v>1195930.95</v>
      </c>
      <c r="P18" s="29">
        <v>13</v>
      </c>
      <c r="Q18" s="29">
        <v>8780349.4499999993</v>
      </c>
    </row>
    <row r="19" spans="1:17" x14ac:dyDescent="0.45">
      <c r="A19" s="75"/>
      <c r="B19" s="76" t="s">
        <v>109</v>
      </c>
      <c r="C19" s="33" t="s">
        <v>67</v>
      </c>
      <c r="D19" s="29">
        <v>1256</v>
      </c>
      <c r="E19" s="29">
        <v>986381.30799999996</v>
      </c>
      <c r="F19" s="29">
        <v>1243</v>
      </c>
      <c r="G19" s="29">
        <v>909789.35800000001</v>
      </c>
      <c r="H19" s="29">
        <v>13</v>
      </c>
      <c r="I19" s="29">
        <v>76591.95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</row>
    <row r="20" spans="1:17" x14ac:dyDescent="0.45">
      <c r="A20" s="75"/>
      <c r="B20" s="76"/>
      <c r="C20" s="33" t="s">
        <v>68</v>
      </c>
      <c r="D20" s="29">
        <v>431</v>
      </c>
      <c r="E20" s="29">
        <v>846207.09400000004</v>
      </c>
      <c r="F20" s="29">
        <v>375</v>
      </c>
      <c r="G20" s="29">
        <v>349090.054</v>
      </c>
      <c r="H20" s="29">
        <v>50</v>
      </c>
      <c r="I20" s="29">
        <v>267931.83</v>
      </c>
      <c r="J20" s="29">
        <v>4</v>
      </c>
      <c r="K20" s="29">
        <v>48889.01</v>
      </c>
      <c r="L20" s="29">
        <v>1</v>
      </c>
      <c r="M20" s="29">
        <v>21640.46</v>
      </c>
      <c r="N20" s="29">
        <v>0</v>
      </c>
      <c r="O20" s="29">
        <v>0</v>
      </c>
      <c r="P20" s="29">
        <v>1</v>
      </c>
      <c r="Q20" s="29">
        <v>158655.74</v>
      </c>
    </row>
    <row r="21" spans="1:17" x14ac:dyDescent="0.45">
      <c r="A21" s="75"/>
      <c r="B21" s="34" t="s">
        <v>110</v>
      </c>
      <c r="C21" s="33" t="s">
        <v>68</v>
      </c>
      <c r="D21" s="29">
        <v>13</v>
      </c>
      <c r="E21" s="29">
        <v>77049.64</v>
      </c>
      <c r="F21" s="29">
        <v>4</v>
      </c>
      <c r="G21" s="29">
        <v>3947.04</v>
      </c>
      <c r="H21" s="29">
        <v>7</v>
      </c>
      <c r="I21" s="29">
        <v>35817.589999999997</v>
      </c>
      <c r="J21" s="29">
        <v>1</v>
      </c>
      <c r="K21" s="29">
        <v>12093.28</v>
      </c>
      <c r="L21" s="29">
        <v>1</v>
      </c>
      <c r="M21" s="29">
        <v>25191.73</v>
      </c>
      <c r="N21" s="29">
        <v>0</v>
      </c>
      <c r="O21" s="29">
        <v>0</v>
      </c>
      <c r="P21" s="29">
        <v>0</v>
      </c>
      <c r="Q21" s="29">
        <v>0</v>
      </c>
    </row>
    <row r="22" spans="1:17" x14ac:dyDescent="0.45">
      <c r="A22" s="75"/>
      <c r="B22" s="76" t="s">
        <v>111</v>
      </c>
      <c r="C22" s="33" t="s">
        <v>67</v>
      </c>
      <c r="D22" s="29">
        <v>2825</v>
      </c>
      <c r="E22" s="29">
        <v>17187285.809</v>
      </c>
      <c r="F22" s="29">
        <v>2109</v>
      </c>
      <c r="G22" s="29">
        <v>6749469.8360000001</v>
      </c>
      <c r="H22" s="29">
        <v>668</v>
      </c>
      <c r="I22" s="29">
        <v>7545267.4129999997</v>
      </c>
      <c r="J22" s="29">
        <v>34</v>
      </c>
      <c r="K22" s="29">
        <v>927207.64</v>
      </c>
      <c r="L22" s="29">
        <v>10</v>
      </c>
      <c r="M22" s="29">
        <v>530558.88</v>
      </c>
      <c r="N22" s="29">
        <v>4</v>
      </c>
      <c r="O22" s="29">
        <v>1434782.04</v>
      </c>
      <c r="P22" s="29">
        <v>0</v>
      </c>
      <c r="Q22" s="29">
        <v>0</v>
      </c>
    </row>
    <row r="23" spans="1:17" x14ac:dyDescent="0.45">
      <c r="A23" s="75"/>
      <c r="B23" s="76"/>
      <c r="C23" s="33" t="s">
        <v>68</v>
      </c>
      <c r="D23" s="29">
        <v>2306</v>
      </c>
      <c r="E23" s="29">
        <v>26732211.706</v>
      </c>
      <c r="F23" s="29">
        <v>948</v>
      </c>
      <c r="G23" s="29">
        <v>1820587.1159999999</v>
      </c>
      <c r="H23" s="29">
        <v>848</v>
      </c>
      <c r="I23" s="29">
        <v>5143021.3810000001</v>
      </c>
      <c r="J23" s="29">
        <v>167</v>
      </c>
      <c r="K23" s="29">
        <v>2209692.5049999999</v>
      </c>
      <c r="L23" s="29">
        <v>189</v>
      </c>
      <c r="M23" s="29">
        <v>6988236.2400000002</v>
      </c>
      <c r="N23" s="29">
        <v>113</v>
      </c>
      <c r="O23" s="29">
        <v>5243897.1050000004</v>
      </c>
      <c r="P23" s="29">
        <v>41</v>
      </c>
      <c r="Q23" s="29">
        <v>5326777.3590000002</v>
      </c>
    </row>
    <row r="24" spans="1:17" x14ac:dyDescent="0.45">
      <c r="A24" s="75"/>
      <c r="B24" s="76" t="s">
        <v>112</v>
      </c>
      <c r="C24" s="33" t="s">
        <v>67</v>
      </c>
      <c r="D24" s="29">
        <v>1853</v>
      </c>
      <c r="E24" s="29">
        <v>3787952.5128000001</v>
      </c>
      <c r="F24" s="29">
        <v>1737</v>
      </c>
      <c r="G24" s="29">
        <v>2671083.1455999999</v>
      </c>
      <c r="H24" s="29">
        <v>107</v>
      </c>
      <c r="I24" s="29">
        <v>911434.53249999997</v>
      </c>
      <c r="J24" s="29">
        <v>6</v>
      </c>
      <c r="K24" s="29">
        <v>67717.09</v>
      </c>
      <c r="L24" s="29">
        <v>1</v>
      </c>
      <c r="M24" s="29">
        <v>65159.32</v>
      </c>
      <c r="N24" s="29">
        <v>2</v>
      </c>
      <c r="O24" s="29">
        <v>72558.424700000003</v>
      </c>
      <c r="P24" s="29">
        <v>0</v>
      </c>
      <c r="Q24" s="29">
        <v>0</v>
      </c>
    </row>
    <row r="25" spans="1:17" x14ac:dyDescent="0.45">
      <c r="A25" s="75"/>
      <c r="B25" s="76"/>
      <c r="C25" s="33" t="s">
        <v>68</v>
      </c>
      <c r="D25" s="29">
        <v>347</v>
      </c>
      <c r="E25" s="29">
        <v>4065285.8273999998</v>
      </c>
      <c r="F25" s="29">
        <v>161</v>
      </c>
      <c r="G25" s="29">
        <v>203764.802</v>
      </c>
      <c r="H25" s="29">
        <v>99</v>
      </c>
      <c r="I25" s="29">
        <v>565581.91099999996</v>
      </c>
      <c r="J25" s="29">
        <v>25</v>
      </c>
      <c r="K25" s="29">
        <v>345705.23</v>
      </c>
      <c r="L25" s="29">
        <v>34</v>
      </c>
      <c r="M25" s="29">
        <v>816681.94499999995</v>
      </c>
      <c r="N25" s="29">
        <v>18</v>
      </c>
      <c r="O25" s="29">
        <v>868942.09939999995</v>
      </c>
      <c r="P25" s="29">
        <v>10</v>
      </c>
      <c r="Q25" s="29">
        <v>1264609.8400000001</v>
      </c>
    </row>
    <row r="26" spans="1:17" x14ac:dyDescent="0.45">
      <c r="A26" s="75" t="s">
        <v>113</v>
      </c>
      <c r="B26" s="76" t="s">
        <v>103</v>
      </c>
      <c r="C26" s="33" t="s">
        <v>67</v>
      </c>
      <c r="D26" s="29">
        <v>22091</v>
      </c>
      <c r="E26" s="29">
        <v>11424816.828299999</v>
      </c>
      <c r="F26" s="29">
        <v>22004</v>
      </c>
      <c r="G26" s="29">
        <v>10771412.9563</v>
      </c>
      <c r="H26" s="29">
        <v>86</v>
      </c>
      <c r="I26" s="29">
        <v>643020.78200000001</v>
      </c>
      <c r="J26" s="29">
        <v>1</v>
      </c>
      <c r="K26" s="29">
        <v>10383.09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</row>
    <row r="27" spans="1:17" x14ac:dyDescent="0.45">
      <c r="A27" s="75"/>
      <c r="B27" s="76"/>
      <c r="C27" s="33" t="s">
        <v>68</v>
      </c>
      <c r="D27" s="29">
        <v>1739</v>
      </c>
      <c r="E27" s="29">
        <v>1726312.6766900001</v>
      </c>
      <c r="F27" s="29">
        <v>1648</v>
      </c>
      <c r="G27" s="29">
        <v>968313.35369000002</v>
      </c>
      <c r="H27" s="29">
        <v>84</v>
      </c>
      <c r="I27" s="29">
        <v>454795.163</v>
      </c>
      <c r="J27" s="29">
        <v>4</v>
      </c>
      <c r="K27" s="29">
        <v>43219.98</v>
      </c>
      <c r="L27" s="29">
        <v>2</v>
      </c>
      <c r="M27" s="29">
        <v>35492.639999999999</v>
      </c>
      <c r="N27" s="29">
        <v>0</v>
      </c>
      <c r="O27" s="29">
        <v>0</v>
      </c>
      <c r="P27" s="29">
        <v>1</v>
      </c>
      <c r="Q27" s="29">
        <v>224491.54</v>
      </c>
    </row>
    <row r="28" spans="1:17" x14ac:dyDescent="0.45">
      <c r="A28" s="75"/>
      <c r="B28" s="76" t="s">
        <v>104</v>
      </c>
      <c r="C28" s="33" t="s">
        <v>67</v>
      </c>
      <c r="D28" s="29">
        <v>26215</v>
      </c>
      <c r="E28" s="29">
        <v>13434037.506899999</v>
      </c>
      <c r="F28" s="29">
        <v>26156</v>
      </c>
      <c r="G28" s="29">
        <v>12601344.8979</v>
      </c>
      <c r="H28" s="29">
        <v>58</v>
      </c>
      <c r="I28" s="29">
        <v>757288.71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1</v>
      </c>
      <c r="Q28" s="29">
        <v>75403.899000000005</v>
      </c>
    </row>
    <row r="29" spans="1:17" x14ac:dyDescent="0.45">
      <c r="A29" s="75"/>
      <c r="B29" s="76"/>
      <c r="C29" s="33" t="s">
        <v>68</v>
      </c>
      <c r="D29" s="29">
        <v>3150</v>
      </c>
      <c r="E29" s="29">
        <v>1838454.8408299999</v>
      </c>
      <c r="F29" s="29">
        <v>3092</v>
      </c>
      <c r="G29" s="29">
        <v>1477080.87583</v>
      </c>
      <c r="H29" s="29">
        <v>54</v>
      </c>
      <c r="I29" s="29">
        <v>282964.98499999999</v>
      </c>
      <c r="J29" s="29">
        <v>3</v>
      </c>
      <c r="K29" s="29">
        <v>48262.94</v>
      </c>
      <c r="L29" s="29">
        <v>1</v>
      </c>
      <c r="M29" s="29">
        <v>30146.04</v>
      </c>
      <c r="N29" s="29">
        <v>0</v>
      </c>
      <c r="O29" s="29">
        <v>0</v>
      </c>
      <c r="P29" s="29">
        <v>0</v>
      </c>
      <c r="Q29" s="29">
        <v>0</v>
      </c>
    </row>
    <row r="30" spans="1:17" x14ac:dyDescent="0.45">
      <c r="A30" s="75"/>
      <c r="B30" s="76" t="s">
        <v>105</v>
      </c>
      <c r="C30" s="33" t="s">
        <v>67</v>
      </c>
      <c r="D30" s="29">
        <v>54</v>
      </c>
      <c r="E30" s="29">
        <v>110067.25599999999</v>
      </c>
      <c r="F30" s="29">
        <v>47</v>
      </c>
      <c r="G30" s="29">
        <v>41606.775999999998</v>
      </c>
      <c r="H30" s="29">
        <v>6</v>
      </c>
      <c r="I30" s="29">
        <v>47020.1</v>
      </c>
      <c r="J30" s="29">
        <v>0</v>
      </c>
      <c r="K30" s="29">
        <v>0</v>
      </c>
      <c r="L30" s="29">
        <v>1</v>
      </c>
      <c r="M30" s="29">
        <v>21440.38</v>
      </c>
      <c r="N30" s="29">
        <v>0</v>
      </c>
      <c r="O30" s="29">
        <v>0</v>
      </c>
      <c r="P30" s="29">
        <v>0</v>
      </c>
      <c r="Q30" s="29">
        <v>0</v>
      </c>
    </row>
    <row r="31" spans="1:17" x14ac:dyDescent="0.45">
      <c r="A31" s="75"/>
      <c r="B31" s="76"/>
      <c r="C31" s="33" t="s">
        <v>68</v>
      </c>
      <c r="D31" s="29">
        <v>148</v>
      </c>
      <c r="E31" s="29">
        <v>148624.2629</v>
      </c>
      <c r="F31" s="29">
        <v>139</v>
      </c>
      <c r="G31" s="29">
        <v>88646.34</v>
      </c>
      <c r="H31" s="29">
        <v>8</v>
      </c>
      <c r="I31" s="29">
        <v>47935.882899999997</v>
      </c>
      <c r="J31" s="29">
        <v>1</v>
      </c>
      <c r="K31" s="29">
        <v>12042.04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</row>
    <row r="32" spans="1:17" x14ac:dyDescent="0.45">
      <c r="A32" s="75"/>
      <c r="B32" s="76" t="s">
        <v>106</v>
      </c>
      <c r="C32" s="33" t="s">
        <v>67</v>
      </c>
      <c r="D32" s="29">
        <v>279</v>
      </c>
      <c r="E32" s="29">
        <v>410700.6</v>
      </c>
      <c r="F32" s="29">
        <v>268</v>
      </c>
      <c r="G32" s="29">
        <v>262150.49</v>
      </c>
      <c r="H32" s="29">
        <v>9</v>
      </c>
      <c r="I32" s="29">
        <v>65986.899999999994</v>
      </c>
      <c r="J32" s="29">
        <v>0</v>
      </c>
      <c r="K32" s="29">
        <v>0</v>
      </c>
      <c r="L32" s="29">
        <v>1</v>
      </c>
      <c r="M32" s="29">
        <v>23684.61</v>
      </c>
      <c r="N32" s="29">
        <v>1</v>
      </c>
      <c r="O32" s="29">
        <v>58878.6</v>
      </c>
      <c r="P32" s="29">
        <v>0</v>
      </c>
      <c r="Q32" s="29">
        <v>0</v>
      </c>
    </row>
    <row r="33" spans="1:17" x14ac:dyDescent="0.45">
      <c r="A33" s="75"/>
      <c r="B33" s="76"/>
      <c r="C33" s="33" t="s">
        <v>68</v>
      </c>
      <c r="D33" s="29">
        <v>210</v>
      </c>
      <c r="E33" s="29">
        <v>2551203.5917000002</v>
      </c>
      <c r="F33" s="29">
        <v>141</v>
      </c>
      <c r="G33" s="29">
        <v>177396.61499999999</v>
      </c>
      <c r="H33" s="29">
        <v>28</v>
      </c>
      <c r="I33" s="29">
        <v>163196.42000000001</v>
      </c>
      <c r="J33" s="29">
        <v>7</v>
      </c>
      <c r="K33" s="29">
        <v>93602.010999999999</v>
      </c>
      <c r="L33" s="29">
        <v>9</v>
      </c>
      <c r="M33" s="29">
        <v>257793.125</v>
      </c>
      <c r="N33" s="29">
        <v>18</v>
      </c>
      <c r="O33" s="29">
        <v>927048.6507</v>
      </c>
      <c r="P33" s="29">
        <v>7</v>
      </c>
      <c r="Q33" s="29">
        <v>932166.77</v>
      </c>
    </row>
    <row r="34" spans="1:17" x14ac:dyDescent="0.45">
      <c r="A34" s="75"/>
      <c r="B34" s="76" t="s">
        <v>107</v>
      </c>
      <c r="C34" s="33" t="s">
        <v>67</v>
      </c>
      <c r="D34" s="29">
        <v>261</v>
      </c>
      <c r="E34" s="29">
        <v>1025822.0110000001</v>
      </c>
      <c r="F34" s="29">
        <v>173</v>
      </c>
      <c r="G34" s="29">
        <v>277681.60700000002</v>
      </c>
      <c r="H34" s="29">
        <v>81</v>
      </c>
      <c r="I34" s="29">
        <v>666171.74399999995</v>
      </c>
      <c r="J34" s="29">
        <v>7</v>
      </c>
      <c r="K34" s="29">
        <v>81968.66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</row>
    <row r="35" spans="1:17" x14ac:dyDescent="0.45">
      <c r="A35" s="75"/>
      <c r="B35" s="76"/>
      <c r="C35" s="33" t="s">
        <v>68</v>
      </c>
      <c r="D35" s="29">
        <v>247</v>
      </c>
      <c r="E35" s="29">
        <v>1362033.5919999999</v>
      </c>
      <c r="F35" s="29">
        <v>136</v>
      </c>
      <c r="G35" s="29">
        <v>156130.79300000001</v>
      </c>
      <c r="H35" s="29">
        <v>85</v>
      </c>
      <c r="I35" s="29">
        <v>519895.96399999998</v>
      </c>
      <c r="J35" s="29">
        <v>11</v>
      </c>
      <c r="K35" s="29">
        <v>129020.66499999999</v>
      </c>
      <c r="L35" s="29">
        <v>11</v>
      </c>
      <c r="M35" s="29">
        <v>293577.435</v>
      </c>
      <c r="N35" s="29">
        <v>3</v>
      </c>
      <c r="O35" s="29">
        <v>149227.905</v>
      </c>
      <c r="P35" s="29">
        <v>1</v>
      </c>
      <c r="Q35" s="29">
        <v>114180.83</v>
      </c>
    </row>
    <row r="36" spans="1:17" x14ac:dyDescent="0.45">
      <c r="A36" s="75"/>
      <c r="B36" s="76" t="s">
        <v>108</v>
      </c>
      <c r="C36" s="33" t="s">
        <v>67</v>
      </c>
      <c r="D36" s="29">
        <v>703</v>
      </c>
      <c r="E36" s="29">
        <v>1220469.2814</v>
      </c>
      <c r="F36" s="29">
        <v>663</v>
      </c>
      <c r="G36" s="29">
        <v>959655.60640000005</v>
      </c>
      <c r="H36" s="29">
        <v>40</v>
      </c>
      <c r="I36" s="29">
        <v>260813.67499999999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</row>
    <row r="37" spans="1:17" x14ac:dyDescent="0.45">
      <c r="A37" s="75"/>
      <c r="B37" s="76"/>
      <c r="C37" s="33" t="s">
        <v>68</v>
      </c>
      <c r="D37" s="29">
        <v>1274</v>
      </c>
      <c r="E37" s="29">
        <v>4448693.3874000004</v>
      </c>
      <c r="F37" s="29">
        <v>824</v>
      </c>
      <c r="G37" s="29">
        <v>814377.79040000006</v>
      </c>
      <c r="H37" s="29">
        <v>368</v>
      </c>
      <c r="I37" s="29">
        <v>2220112.06</v>
      </c>
      <c r="J37" s="29">
        <v>55</v>
      </c>
      <c r="K37" s="29">
        <v>707481.00699999998</v>
      </c>
      <c r="L37" s="29">
        <v>23</v>
      </c>
      <c r="M37" s="29">
        <v>539987.81999999995</v>
      </c>
      <c r="N37" s="29">
        <v>4</v>
      </c>
      <c r="O37" s="29">
        <v>166734.71</v>
      </c>
      <c r="P37" s="29">
        <v>0</v>
      </c>
      <c r="Q37" s="29">
        <v>0</v>
      </c>
    </row>
    <row r="38" spans="1:17" x14ac:dyDescent="0.45">
      <c r="A38" s="75"/>
      <c r="B38" s="76" t="s">
        <v>109</v>
      </c>
      <c r="C38" s="33" t="s">
        <v>67</v>
      </c>
      <c r="D38" s="29">
        <v>703</v>
      </c>
      <c r="E38" s="29">
        <v>328469.46750000003</v>
      </c>
      <c r="F38" s="29">
        <v>702</v>
      </c>
      <c r="G38" s="29">
        <v>322841.6275</v>
      </c>
      <c r="H38" s="29">
        <v>1</v>
      </c>
      <c r="I38" s="29">
        <v>5627.84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</row>
    <row r="39" spans="1:17" x14ac:dyDescent="0.45">
      <c r="A39" s="75"/>
      <c r="B39" s="76"/>
      <c r="C39" s="33" t="s">
        <v>68</v>
      </c>
      <c r="D39" s="29">
        <v>485</v>
      </c>
      <c r="E39" s="29">
        <v>445049.24050000001</v>
      </c>
      <c r="F39" s="29">
        <v>469</v>
      </c>
      <c r="G39" s="29">
        <v>374249.43050000002</v>
      </c>
      <c r="H39" s="29">
        <v>16</v>
      </c>
      <c r="I39" s="29">
        <v>70799.81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</row>
    <row r="40" spans="1:17" x14ac:dyDescent="0.45">
      <c r="A40" s="75"/>
      <c r="B40" s="76" t="s">
        <v>110</v>
      </c>
      <c r="C40" s="33" t="s">
        <v>67</v>
      </c>
      <c r="D40" s="29">
        <v>4</v>
      </c>
      <c r="E40" s="29">
        <v>1170.24</v>
      </c>
      <c r="F40" s="29">
        <v>4</v>
      </c>
      <c r="G40" s="29">
        <v>1170.24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</row>
    <row r="41" spans="1:17" x14ac:dyDescent="0.45">
      <c r="A41" s="75"/>
      <c r="B41" s="76"/>
      <c r="C41" s="33" t="s">
        <v>68</v>
      </c>
      <c r="D41" s="29">
        <v>19</v>
      </c>
      <c r="E41" s="29">
        <v>11174.35</v>
      </c>
      <c r="F41" s="29">
        <v>18</v>
      </c>
      <c r="G41" s="29">
        <v>3491.73</v>
      </c>
      <c r="H41" s="29">
        <v>1</v>
      </c>
      <c r="I41" s="29">
        <v>7682.62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</row>
    <row r="42" spans="1:17" x14ac:dyDescent="0.45">
      <c r="A42" s="75"/>
      <c r="B42" s="76" t="s">
        <v>111</v>
      </c>
      <c r="C42" s="33" t="s">
        <v>67</v>
      </c>
      <c r="D42" s="29">
        <v>714</v>
      </c>
      <c r="E42" s="29">
        <v>1355518.797</v>
      </c>
      <c r="F42" s="29">
        <v>655</v>
      </c>
      <c r="G42" s="29">
        <v>764172.22400000005</v>
      </c>
      <c r="H42" s="29">
        <v>56</v>
      </c>
      <c r="I42" s="29">
        <v>546825.13899999997</v>
      </c>
      <c r="J42" s="29">
        <v>2</v>
      </c>
      <c r="K42" s="29">
        <v>24283.554</v>
      </c>
      <c r="L42" s="29">
        <v>1</v>
      </c>
      <c r="M42" s="29">
        <v>20237.88</v>
      </c>
      <c r="N42" s="29">
        <v>0</v>
      </c>
      <c r="O42" s="29">
        <v>0</v>
      </c>
      <c r="P42" s="29">
        <v>0</v>
      </c>
      <c r="Q42" s="29">
        <v>0</v>
      </c>
    </row>
    <row r="43" spans="1:17" x14ac:dyDescent="0.45">
      <c r="A43" s="75"/>
      <c r="B43" s="76"/>
      <c r="C43" s="33" t="s">
        <v>68</v>
      </c>
      <c r="D43" s="29">
        <v>699</v>
      </c>
      <c r="E43" s="29">
        <v>3338819.0735999998</v>
      </c>
      <c r="F43" s="29">
        <v>459</v>
      </c>
      <c r="G43" s="29">
        <v>570730.21360000002</v>
      </c>
      <c r="H43" s="29">
        <v>174</v>
      </c>
      <c r="I43" s="29">
        <v>1066529.023</v>
      </c>
      <c r="J43" s="29">
        <v>29</v>
      </c>
      <c r="K43" s="29">
        <v>387922.48700000002</v>
      </c>
      <c r="L43" s="29">
        <v>29</v>
      </c>
      <c r="M43" s="29">
        <v>814317.59</v>
      </c>
      <c r="N43" s="29">
        <v>8</v>
      </c>
      <c r="O43" s="29">
        <v>499319.76</v>
      </c>
      <c r="P43" s="29">
        <v>0</v>
      </c>
      <c r="Q43" s="29">
        <v>0</v>
      </c>
    </row>
    <row r="44" spans="1:17" x14ac:dyDescent="0.45">
      <c r="A44" s="75"/>
      <c r="B44" s="76" t="s">
        <v>112</v>
      </c>
      <c r="C44" s="33" t="s">
        <v>67</v>
      </c>
      <c r="D44" s="29">
        <v>2043</v>
      </c>
      <c r="E44" s="29">
        <v>2900388.7165999999</v>
      </c>
      <c r="F44" s="29">
        <v>1997</v>
      </c>
      <c r="G44" s="29">
        <v>2584014.58</v>
      </c>
      <c r="H44" s="29">
        <v>45</v>
      </c>
      <c r="I44" s="29">
        <v>295118.99660000001</v>
      </c>
      <c r="J44" s="29">
        <v>1</v>
      </c>
      <c r="K44" s="29">
        <v>21255.14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</row>
    <row r="45" spans="1:17" x14ac:dyDescent="0.45">
      <c r="A45" s="75"/>
      <c r="B45" s="76"/>
      <c r="C45" s="33" t="s">
        <v>68</v>
      </c>
      <c r="D45" s="29">
        <v>209</v>
      </c>
      <c r="E45" s="29">
        <v>1591627.9555800001</v>
      </c>
      <c r="F45" s="29">
        <v>145</v>
      </c>
      <c r="G45" s="29">
        <v>176217.44200000001</v>
      </c>
      <c r="H45" s="29">
        <v>44</v>
      </c>
      <c r="I45" s="29">
        <v>237180.62899999999</v>
      </c>
      <c r="J45" s="29">
        <v>5</v>
      </c>
      <c r="K45" s="29">
        <v>58631.4</v>
      </c>
      <c r="L45" s="29">
        <v>9</v>
      </c>
      <c r="M45" s="29">
        <v>181863.42120000001</v>
      </c>
      <c r="N45" s="29">
        <v>4</v>
      </c>
      <c r="O45" s="29">
        <v>176175.72200000001</v>
      </c>
      <c r="P45" s="29">
        <v>2</v>
      </c>
      <c r="Q45" s="29">
        <v>761559.34138</v>
      </c>
    </row>
    <row r="46" spans="1:17" x14ac:dyDescent="0.45">
      <c r="A46" s="75" t="s">
        <v>114</v>
      </c>
      <c r="B46" s="76" t="s">
        <v>103</v>
      </c>
      <c r="C46" s="33" t="s">
        <v>67</v>
      </c>
      <c r="D46" s="29">
        <v>18189</v>
      </c>
      <c r="E46" s="29">
        <v>8283896.8503</v>
      </c>
      <c r="F46" s="29">
        <v>18110</v>
      </c>
      <c r="G46" s="29">
        <v>7744324.3472999996</v>
      </c>
      <c r="H46" s="29">
        <v>78</v>
      </c>
      <c r="I46" s="29">
        <v>492204.54800000001</v>
      </c>
      <c r="J46" s="29">
        <v>0</v>
      </c>
      <c r="K46" s="29">
        <v>0</v>
      </c>
      <c r="L46" s="29">
        <v>0</v>
      </c>
      <c r="M46" s="29">
        <v>0</v>
      </c>
      <c r="N46" s="29">
        <v>1</v>
      </c>
      <c r="O46" s="29">
        <v>47367.955000000002</v>
      </c>
      <c r="P46" s="29">
        <v>0</v>
      </c>
      <c r="Q46" s="29">
        <v>0</v>
      </c>
    </row>
    <row r="47" spans="1:17" x14ac:dyDescent="0.45">
      <c r="A47" s="75"/>
      <c r="B47" s="76"/>
      <c r="C47" s="33" t="s">
        <v>68</v>
      </c>
      <c r="D47" s="29">
        <v>1119</v>
      </c>
      <c r="E47" s="29">
        <v>1283498.4897</v>
      </c>
      <c r="F47" s="29">
        <v>1033</v>
      </c>
      <c r="G47" s="29">
        <v>668081.17130000005</v>
      </c>
      <c r="H47" s="29">
        <v>73</v>
      </c>
      <c r="I47" s="29">
        <v>364876.86139999999</v>
      </c>
      <c r="J47" s="29">
        <v>5</v>
      </c>
      <c r="K47" s="29">
        <v>59645.427000000003</v>
      </c>
      <c r="L47" s="29">
        <v>7</v>
      </c>
      <c r="M47" s="29">
        <v>150909.38</v>
      </c>
      <c r="N47" s="29">
        <v>1</v>
      </c>
      <c r="O47" s="29">
        <v>39985.65</v>
      </c>
      <c r="P47" s="29">
        <v>0</v>
      </c>
      <c r="Q47" s="29">
        <v>0</v>
      </c>
    </row>
    <row r="48" spans="1:17" x14ac:dyDescent="0.45">
      <c r="A48" s="75"/>
      <c r="B48" s="76" t="s">
        <v>104</v>
      </c>
      <c r="C48" s="33" t="s">
        <v>67</v>
      </c>
      <c r="D48" s="29">
        <v>18877</v>
      </c>
      <c r="E48" s="29">
        <v>10735930.693600001</v>
      </c>
      <c r="F48" s="29">
        <v>18850</v>
      </c>
      <c r="G48" s="29">
        <v>9735797.8785999995</v>
      </c>
      <c r="H48" s="29">
        <v>25</v>
      </c>
      <c r="I48" s="29">
        <v>157514.57999999999</v>
      </c>
      <c r="J48" s="29">
        <v>1</v>
      </c>
      <c r="K48" s="29">
        <v>14772.942999999999</v>
      </c>
      <c r="L48" s="29">
        <v>0</v>
      </c>
      <c r="M48" s="29">
        <v>0</v>
      </c>
      <c r="N48" s="29">
        <v>0</v>
      </c>
      <c r="O48" s="29">
        <v>0</v>
      </c>
      <c r="P48" s="29">
        <v>1</v>
      </c>
      <c r="Q48" s="29">
        <v>827845.29200000002</v>
      </c>
    </row>
    <row r="49" spans="1:17" x14ac:dyDescent="0.45">
      <c r="A49" s="75"/>
      <c r="B49" s="76"/>
      <c r="C49" s="33" t="s">
        <v>68</v>
      </c>
      <c r="D49" s="29">
        <v>1708</v>
      </c>
      <c r="E49" s="29">
        <v>1510556.8891</v>
      </c>
      <c r="F49" s="29">
        <v>1670</v>
      </c>
      <c r="G49" s="29">
        <v>993741.1594</v>
      </c>
      <c r="H49" s="29">
        <v>31</v>
      </c>
      <c r="I49" s="29">
        <v>154383.14369999999</v>
      </c>
      <c r="J49" s="29">
        <v>5</v>
      </c>
      <c r="K49" s="29">
        <v>67611.472999999998</v>
      </c>
      <c r="L49" s="29">
        <v>1</v>
      </c>
      <c r="M49" s="29">
        <v>24188.94</v>
      </c>
      <c r="N49" s="29">
        <v>0</v>
      </c>
      <c r="O49" s="29">
        <v>0</v>
      </c>
      <c r="P49" s="29">
        <v>1</v>
      </c>
      <c r="Q49" s="29">
        <v>270632.17300000001</v>
      </c>
    </row>
    <row r="50" spans="1:17" x14ac:dyDescent="0.45">
      <c r="A50" s="75"/>
      <c r="B50" s="76" t="s">
        <v>105</v>
      </c>
      <c r="C50" s="33" t="s">
        <v>67</v>
      </c>
      <c r="D50" s="29">
        <v>30</v>
      </c>
      <c r="E50" s="29">
        <v>196262.45</v>
      </c>
      <c r="F50" s="29">
        <v>27</v>
      </c>
      <c r="G50" s="29">
        <v>21803.49</v>
      </c>
      <c r="H50" s="29">
        <v>1</v>
      </c>
      <c r="I50" s="29">
        <v>13976.38</v>
      </c>
      <c r="J50" s="29">
        <v>1</v>
      </c>
      <c r="K50" s="29">
        <v>25002.16</v>
      </c>
      <c r="L50" s="29">
        <v>0</v>
      </c>
      <c r="M50" s="29">
        <v>0</v>
      </c>
      <c r="N50" s="29">
        <v>0</v>
      </c>
      <c r="O50" s="29">
        <v>0</v>
      </c>
      <c r="P50" s="29">
        <v>1</v>
      </c>
      <c r="Q50" s="29">
        <v>135480.42000000001</v>
      </c>
    </row>
    <row r="51" spans="1:17" x14ac:dyDescent="0.45">
      <c r="A51" s="75"/>
      <c r="B51" s="76"/>
      <c r="C51" s="33" t="s">
        <v>68</v>
      </c>
      <c r="D51" s="29">
        <v>49</v>
      </c>
      <c r="E51" s="29">
        <v>295826.147</v>
      </c>
      <c r="F51" s="29">
        <v>38</v>
      </c>
      <c r="G51" s="29">
        <v>42219.356</v>
      </c>
      <c r="H51" s="29">
        <v>5</v>
      </c>
      <c r="I51" s="29">
        <v>38161.343999999997</v>
      </c>
      <c r="J51" s="29">
        <v>5</v>
      </c>
      <c r="K51" s="29">
        <v>69376.5</v>
      </c>
      <c r="L51" s="29">
        <v>0</v>
      </c>
      <c r="M51" s="29">
        <v>0</v>
      </c>
      <c r="N51" s="29">
        <v>0</v>
      </c>
      <c r="O51" s="29">
        <v>0</v>
      </c>
      <c r="P51" s="29">
        <v>1</v>
      </c>
      <c r="Q51" s="29">
        <v>146068.94699999999</v>
      </c>
    </row>
    <row r="52" spans="1:17" x14ac:dyDescent="0.45">
      <c r="A52" s="75"/>
      <c r="B52" s="76" t="s">
        <v>106</v>
      </c>
      <c r="C52" s="33" t="s">
        <v>67</v>
      </c>
      <c r="D52" s="29">
        <v>674</v>
      </c>
      <c r="E52" s="29">
        <v>275053.15299999999</v>
      </c>
      <c r="F52" s="29">
        <v>670</v>
      </c>
      <c r="G52" s="29">
        <v>187293.58300000001</v>
      </c>
      <c r="H52" s="29">
        <v>4</v>
      </c>
      <c r="I52" s="29">
        <v>87759.57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</row>
    <row r="53" spans="1:17" x14ac:dyDescent="0.45">
      <c r="A53" s="75"/>
      <c r="B53" s="76"/>
      <c r="C53" s="33" t="s">
        <v>68</v>
      </c>
      <c r="D53" s="29">
        <v>196</v>
      </c>
      <c r="E53" s="29">
        <v>1717301.4169999999</v>
      </c>
      <c r="F53" s="29">
        <v>155</v>
      </c>
      <c r="G53" s="29">
        <v>69777.599000000002</v>
      </c>
      <c r="H53" s="29">
        <v>21</v>
      </c>
      <c r="I53" s="29">
        <v>112504.625</v>
      </c>
      <c r="J53" s="29">
        <v>2</v>
      </c>
      <c r="K53" s="29">
        <v>27311.27</v>
      </c>
      <c r="L53" s="29">
        <v>2</v>
      </c>
      <c r="M53" s="29">
        <v>60976.53</v>
      </c>
      <c r="N53" s="29">
        <v>10</v>
      </c>
      <c r="O53" s="29">
        <v>529471.43299999996</v>
      </c>
      <c r="P53" s="29">
        <v>6</v>
      </c>
      <c r="Q53" s="29">
        <v>917259.96</v>
      </c>
    </row>
    <row r="54" spans="1:17" x14ac:dyDescent="0.45">
      <c r="A54" s="75"/>
      <c r="B54" s="76" t="s">
        <v>107</v>
      </c>
      <c r="C54" s="33" t="s">
        <v>67</v>
      </c>
      <c r="D54" s="29">
        <v>143</v>
      </c>
      <c r="E54" s="29">
        <v>828981.45600000001</v>
      </c>
      <c r="F54" s="29">
        <v>69</v>
      </c>
      <c r="G54" s="29">
        <v>135611.93</v>
      </c>
      <c r="H54" s="29">
        <v>71</v>
      </c>
      <c r="I54" s="29">
        <v>646215.65800000005</v>
      </c>
      <c r="J54" s="29">
        <v>3</v>
      </c>
      <c r="K54" s="29">
        <v>47153.868000000002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</row>
    <row r="55" spans="1:17" x14ac:dyDescent="0.45">
      <c r="A55" s="75"/>
      <c r="B55" s="76"/>
      <c r="C55" s="33" t="s">
        <v>68</v>
      </c>
      <c r="D55" s="29">
        <v>127</v>
      </c>
      <c r="E55" s="29">
        <v>720766.48800000001</v>
      </c>
      <c r="F55" s="29">
        <v>53</v>
      </c>
      <c r="G55" s="29">
        <v>48797.923000000003</v>
      </c>
      <c r="H55" s="29">
        <v>56</v>
      </c>
      <c r="I55" s="29">
        <v>327211.17</v>
      </c>
      <c r="J55" s="29">
        <v>7</v>
      </c>
      <c r="K55" s="29">
        <v>77671.88</v>
      </c>
      <c r="L55" s="29">
        <v>9</v>
      </c>
      <c r="M55" s="29">
        <v>190158.61499999999</v>
      </c>
      <c r="N55" s="29">
        <v>2</v>
      </c>
      <c r="O55" s="29">
        <v>76926.899999999994</v>
      </c>
      <c r="P55" s="29">
        <v>0</v>
      </c>
      <c r="Q55" s="29">
        <v>0</v>
      </c>
    </row>
    <row r="56" spans="1:17" x14ac:dyDescent="0.45">
      <c r="A56" s="75"/>
      <c r="B56" s="76" t="s">
        <v>108</v>
      </c>
      <c r="C56" s="33" t="s">
        <v>67</v>
      </c>
      <c r="D56" s="29">
        <v>602</v>
      </c>
      <c r="E56" s="29">
        <v>1525484.9743999999</v>
      </c>
      <c r="F56" s="29">
        <v>523</v>
      </c>
      <c r="G56" s="29">
        <v>919532.26630000002</v>
      </c>
      <c r="H56" s="29">
        <v>74</v>
      </c>
      <c r="I56" s="29">
        <v>514058.75809999998</v>
      </c>
      <c r="J56" s="29">
        <v>3</v>
      </c>
      <c r="K56" s="29">
        <v>55906.32</v>
      </c>
      <c r="L56" s="29">
        <v>2</v>
      </c>
      <c r="M56" s="29">
        <v>35987.629999999997</v>
      </c>
      <c r="N56" s="29">
        <v>0</v>
      </c>
      <c r="O56" s="29">
        <v>0</v>
      </c>
      <c r="P56" s="29">
        <v>0</v>
      </c>
      <c r="Q56" s="29">
        <v>0</v>
      </c>
    </row>
    <row r="57" spans="1:17" x14ac:dyDescent="0.45">
      <c r="A57" s="75"/>
      <c r="B57" s="76"/>
      <c r="C57" s="33" t="s">
        <v>68</v>
      </c>
      <c r="D57" s="29">
        <v>683</v>
      </c>
      <c r="E57" s="29">
        <v>2653738.0906000002</v>
      </c>
      <c r="F57" s="29">
        <v>412</v>
      </c>
      <c r="G57" s="29">
        <v>508037.40500000003</v>
      </c>
      <c r="H57" s="29">
        <v>217</v>
      </c>
      <c r="I57" s="29">
        <v>1307870.4151000001</v>
      </c>
      <c r="J57" s="29">
        <v>41</v>
      </c>
      <c r="K57" s="29">
        <v>512978.12099999998</v>
      </c>
      <c r="L57" s="29">
        <v>12</v>
      </c>
      <c r="M57" s="29">
        <v>286562.29950000002</v>
      </c>
      <c r="N57" s="29">
        <v>1</v>
      </c>
      <c r="O57" s="29">
        <v>38289.85</v>
      </c>
      <c r="P57" s="29">
        <v>0</v>
      </c>
      <c r="Q57" s="29">
        <v>0</v>
      </c>
    </row>
    <row r="58" spans="1:17" x14ac:dyDescent="0.45">
      <c r="A58" s="75"/>
      <c r="B58" s="76" t="s">
        <v>109</v>
      </c>
      <c r="C58" s="33" t="s">
        <v>67</v>
      </c>
      <c r="D58" s="29">
        <v>624</v>
      </c>
      <c r="E58" s="29">
        <v>432182.08020000003</v>
      </c>
      <c r="F58" s="29">
        <v>620</v>
      </c>
      <c r="G58" s="29">
        <v>416333.94520000002</v>
      </c>
      <c r="H58" s="29">
        <v>4</v>
      </c>
      <c r="I58" s="29">
        <v>15848.135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</row>
    <row r="59" spans="1:17" x14ac:dyDescent="0.45">
      <c r="A59" s="75"/>
      <c r="B59" s="76"/>
      <c r="C59" s="33" t="s">
        <v>68</v>
      </c>
      <c r="D59" s="29">
        <v>315</v>
      </c>
      <c r="E59" s="29">
        <v>325178.68609999999</v>
      </c>
      <c r="F59" s="29">
        <v>301</v>
      </c>
      <c r="G59" s="29">
        <v>263391.3653</v>
      </c>
      <c r="H59" s="29">
        <v>14</v>
      </c>
      <c r="I59" s="29">
        <v>61787.320800000001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</row>
    <row r="60" spans="1:17" x14ac:dyDescent="0.45">
      <c r="A60" s="75"/>
      <c r="B60" s="76" t="s">
        <v>110</v>
      </c>
      <c r="C60" s="33" t="s">
        <v>67</v>
      </c>
      <c r="D60" s="29">
        <v>3</v>
      </c>
      <c r="E60" s="29">
        <v>4472.3999999999996</v>
      </c>
      <c r="F60" s="29">
        <v>2</v>
      </c>
      <c r="G60" s="29">
        <v>702.64</v>
      </c>
      <c r="H60" s="29">
        <v>1</v>
      </c>
      <c r="I60" s="29">
        <v>3769.76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</row>
    <row r="61" spans="1:17" x14ac:dyDescent="0.45">
      <c r="A61" s="75"/>
      <c r="B61" s="76"/>
      <c r="C61" s="33" t="s">
        <v>68</v>
      </c>
      <c r="D61" s="29">
        <v>3</v>
      </c>
      <c r="E61" s="29">
        <v>5351.64</v>
      </c>
      <c r="F61" s="29">
        <v>2</v>
      </c>
      <c r="G61" s="29">
        <v>749.7</v>
      </c>
      <c r="H61" s="29">
        <v>1</v>
      </c>
      <c r="I61" s="29">
        <v>4601.9399999999996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</row>
    <row r="62" spans="1:17" x14ac:dyDescent="0.45">
      <c r="A62" s="75"/>
      <c r="B62" s="76" t="s">
        <v>111</v>
      </c>
      <c r="C62" s="33" t="s">
        <v>67</v>
      </c>
      <c r="D62" s="29">
        <v>292</v>
      </c>
      <c r="E62" s="29">
        <v>818615.06339999998</v>
      </c>
      <c r="F62" s="29">
        <v>252</v>
      </c>
      <c r="G62" s="29">
        <v>416803.26500000001</v>
      </c>
      <c r="H62" s="29">
        <v>37</v>
      </c>
      <c r="I62" s="29">
        <v>242296.83840000001</v>
      </c>
      <c r="J62" s="29">
        <v>2</v>
      </c>
      <c r="K62" s="29">
        <v>21696.21</v>
      </c>
      <c r="L62" s="29">
        <v>1</v>
      </c>
      <c r="M62" s="29">
        <v>137818.75</v>
      </c>
      <c r="N62" s="29">
        <v>0</v>
      </c>
      <c r="O62" s="29">
        <v>0</v>
      </c>
      <c r="P62" s="29">
        <v>0</v>
      </c>
      <c r="Q62" s="29">
        <v>0</v>
      </c>
    </row>
    <row r="63" spans="1:17" x14ac:dyDescent="0.45">
      <c r="A63" s="75"/>
      <c r="B63" s="76"/>
      <c r="C63" s="33" t="s">
        <v>68</v>
      </c>
      <c r="D63" s="29">
        <v>338</v>
      </c>
      <c r="E63" s="29">
        <v>2214789.7157000001</v>
      </c>
      <c r="F63" s="29">
        <v>189</v>
      </c>
      <c r="G63" s="29">
        <v>302173.82699999999</v>
      </c>
      <c r="H63" s="29">
        <v>113</v>
      </c>
      <c r="I63" s="29">
        <v>659745.58070000005</v>
      </c>
      <c r="J63" s="29">
        <v>14</v>
      </c>
      <c r="K63" s="29">
        <v>181268.58100000001</v>
      </c>
      <c r="L63" s="29">
        <v>14</v>
      </c>
      <c r="M63" s="29">
        <v>690729.80500000005</v>
      </c>
      <c r="N63" s="29">
        <v>7</v>
      </c>
      <c r="O63" s="29">
        <v>298199.80200000003</v>
      </c>
      <c r="P63" s="29">
        <v>1</v>
      </c>
      <c r="Q63" s="29">
        <v>82672.12</v>
      </c>
    </row>
    <row r="64" spans="1:17" x14ac:dyDescent="0.45">
      <c r="A64" s="75"/>
      <c r="B64" s="76" t="s">
        <v>112</v>
      </c>
      <c r="C64" s="33" t="s">
        <v>67</v>
      </c>
      <c r="D64" s="29">
        <v>1013</v>
      </c>
      <c r="E64" s="29">
        <v>1518109.27</v>
      </c>
      <c r="F64" s="29">
        <v>986</v>
      </c>
      <c r="G64" s="29">
        <v>1371746.3570000001</v>
      </c>
      <c r="H64" s="29">
        <v>27</v>
      </c>
      <c r="I64" s="29">
        <v>146362.913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</row>
    <row r="65" spans="1:17" x14ac:dyDescent="0.45">
      <c r="A65" s="75"/>
      <c r="B65" s="76"/>
      <c r="C65" s="33" t="s">
        <v>68</v>
      </c>
      <c r="D65" s="29">
        <v>64</v>
      </c>
      <c r="E65" s="29">
        <v>315418.1605</v>
      </c>
      <c r="F65" s="29">
        <v>44</v>
      </c>
      <c r="G65" s="29">
        <v>52922.203000000001</v>
      </c>
      <c r="H65" s="29">
        <v>13</v>
      </c>
      <c r="I65" s="29">
        <v>77584.867499999993</v>
      </c>
      <c r="J65" s="29">
        <v>1</v>
      </c>
      <c r="K65" s="29">
        <v>10457.4</v>
      </c>
      <c r="L65" s="29">
        <v>4</v>
      </c>
      <c r="M65" s="29">
        <v>80182.66</v>
      </c>
      <c r="N65" s="29">
        <v>2</v>
      </c>
      <c r="O65" s="29">
        <v>94271.03</v>
      </c>
      <c r="P65" s="29">
        <v>0</v>
      </c>
      <c r="Q65" s="29">
        <v>0</v>
      </c>
    </row>
    <row r="66" spans="1:17" x14ac:dyDescent="0.45">
      <c r="A66" s="75" t="s">
        <v>115</v>
      </c>
      <c r="B66" s="76" t="s">
        <v>103</v>
      </c>
      <c r="C66" s="33" t="s">
        <v>67</v>
      </c>
      <c r="D66" s="29">
        <v>12896</v>
      </c>
      <c r="E66" s="29">
        <v>6580643.3762999997</v>
      </c>
      <c r="F66" s="29">
        <v>12837</v>
      </c>
      <c r="G66" s="29">
        <v>6185215.7057999996</v>
      </c>
      <c r="H66" s="29">
        <v>57</v>
      </c>
      <c r="I66" s="29">
        <v>337117.97749999998</v>
      </c>
      <c r="J66" s="29">
        <v>1</v>
      </c>
      <c r="K66" s="29">
        <v>15012.817999999999</v>
      </c>
      <c r="L66" s="29">
        <v>0</v>
      </c>
      <c r="M66" s="29">
        <v>0</v>
      </c>
      <c r="N66" s="29">
        <v>1</v>
      </c>
      <c r="O66" s="29">
        <v>43296.875</v>
      </c>
      <c r="P66" s="29">
        <v>0</v>
      </c>
      <c r="Q66" s="29">
        <v>0</v>
      </c>
    </row>
    <row r="67" spans="1:17" x14ac:dyDescent="0.45">
      <c r="A67" s="75"/>
      <c r="B67" s="76"/>
      <c r="C67" s="33" t="s">
        <v>68</v>
      </c>
      <c r="D67" s="29">
        <v>947</v>
      </c>
      <c r="E67" s="29">
        <v>683691.95849999995</v>
      </c>
      <c r="F67" s="29">
        <v>917</v>
      </c>
      <c r="G67" s="29">
        <v>507672.67950000003</v>
      </c>
      <c r="H67" s="29">
        <v>28</v>
      </c>
      <c r="I67" s="29">
        <v>135498.53400000001</v>
      </c>
      <c r="J67" s="29">
        <v>0</v>
      </c>
      <c r="K67" s="29">
        <v>0</v>
      </c>
      <c r="L67" s="29">
        <v>2</v>
      </c>
      <c r="M67" s="29">
        <v>40520.745000000003</v>
      </c>
      <c r="N67" s="29">
        <v>0</v>
      </c>
      <c r="O67" s="29">
        <v>0</v>
      </c>
      <c r="P67" s="29">
        <v>0</v>
      </c>
      <c r="Q67" s="29">
        <v>0</v>
      </c>
    </row>
    <row r="68" spans="1:17" x14ac:dyDescent="0.45">
      <c r="A68" s="75"/>
      <c r="B68" s="76" t="s">
        <v>104</v>
      </c>
      <c r="C68" s="33" t="s">
        <v>67</v>
      </c>
      <c r="D68" s="29">
        <v>14439</v>
      </c>
      <c r="E68" s="29">
        <v>7672616.2012</v>
      </c>
      <c r="F68" s="29">
        <v>14388</v>
      </c>
      <c r="G68" s="29">
        <v>7332275.5346999997</v>
      </c>
      <c r="H68" s="29">
        <v>46</v>
      </c>
      <c r="I68" s="29">
        <v>255984.25750000001</v>
      </c>
      <c r="J68" s="29">
        <v>3</v>
      </c>
      <c r="K68" s="29">
        <v>42838.819000000003</v>
      </c>
      <c r="L68" s="29">
        <v>2</v>
      </c>
      <c r="M68" s="29">
        <v>41517.589999999997</v>
      </c>
      <c r="N68" s="29">
        <v>0</v>
      </c>
      <c r="O68" s="29">
        <v>0</v>
      </c>
      <c r="P68" s="29">
        <v>0</v>
      </c>
      <c r="Q68" s="29">
        <v>0</v>
      </c>
    </row>
    <row r="69" spans="1:17" x14ac:dyDescent="0.45">
      <c r="A69" s="75"/>
      <c r="B69" s="76"/>
      <c r="C69" s="33" t="s">
        <v>68</v>
      </c>
      <c r="D69" s="29">
        <v>1469</v>
      </c>
      <c r="E69" s="29">
        <v>868064.51399999997</v>
      </c>
      <c r="F69" s="29">
        <v>1441</v>
      </c>
      <c r="G69" s="29">
        <v>686192.61600000004</v>
      </c>
      <c r="H69" s="29">
        <v>23</v>
      </c>
      <c r="I69" s="29">
        <v>119891.208</v>
      </c>
      <c r="J69" s="29">
        <v>4</v>
      </c>
      <c r="K69" s="29">
        <v>44524.59</v>
      </c>
      <c r="L69" s="29">
        <v>1</v>
      </c>
      <c r="M69" s="29">
        <v>17456.099999999999</v>
      </c>
      <c r="N69" s="29">
        <v>0</v>
      </c>
      <c r="O69" s="29">
        <v>0</v>
      </c>
      <c r="P69" s="29">
        <v>0</v>
      </c>
      <c r="Q69" s="29">
        <v>0</v>
      </c>
    </row>
    <row r="70" spans="1:17" x14ac:dyDescent="0.45">
      <c r="A70" s="75"/>
      <c r="B70" s="76" t="s">
        <v>105</v>
      </c>
      <c r="C70" s="33" t="s">
        <v>67</v>
      </c>
      <c r="D70" s="29">
        <v>60</v>
      </c>
      <c r="E70" s="29">
        <v>104684.133</v>
      </c>
      <c r="F70" s="29">
        <v>56</v>
      </c>
      <c r="G70" s="29">
        <v>43484.222999999998</v>
      </c>
      <c r="H70" s="29">
        <v>3</v>
      </c>
      <c r="I70" s="29">
        <v>48212.87</v>
      </c>
      <c r="J70" s="29">
        <v>1</v>
      </c>
      <c r="K70" s="29">
        <v>12987.04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</row>
    <row r="71" spans="1:17" x14ac:dyDescent="0.45">
      <c r="A71" s="75"/>
      <c r="B71" s="76"/>
      <c r="C71" s="33" t="s">
        <v>68</v>
      </c>
      <c r="D71" s="29">
        <v>39</v>
      </c>
      <c r="E71" s="29">
        <v>80124.948999999993</v>
      </c>
      <c r="F71" s="29">
        <v>31</v>
      </c>
      <c r="G71" s="29">
        <v>26115.219000000001</v>
      </c>
      <c r="H71" s="29">
        <v>7</v>
      </c>
      <c r="I71" s="29">
        <v>36773.199999999997</v>
      </c>
      <c r="J71" s="29">
        <v>0</v>
      </c>
      <c r="K71" s="29">
        <v>0</v>
      </c>
      <c r="L71" s="29">
        <v>1</v>
      </c>
      <c r="M71" s="29">
        <v>17236.53</v>
      </c>
      <c r="N71" s="29">
        <v>0</v>
      </c>
      <c r="O71" s="29">
        <v>0</v>
      </c>
      <c r="P71" s="29">
        <v>0</v>
      </c>
      <c r="Q71" s="29">
        <v>0</v>
      </c>
    </row>
    <row r="72" spans="1:17" x14ac:dyDescent="0.45">
      <c r="A72" s="75"/>
      <c r="B72" s="76" t="s">
        <v>106</v>
      </c>
      <c r="C72" s="33" t="s">
        <v>67</v>
      </c>
      <c r="D72" s="29">
        <v>144</v>
      </c>
      <c r="E72" s="29">
        <v>170649.9614</v>
      </c>
      <c r="F72" s="29">
        <v>135</v>
      </c>
      <c r="G72" s="29">
        <v>83967.661399999997</v>
      </c>
      <c r="H72" s="29">
        <v>9</v>
      </c>
      <c r="I72" s="29">
        <v>86682.3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</row>
    <row r="73" spans="1:17" x14ac:dyDescent="0.45">
      <c r="A73" s="75"/>
      <c r="B73" s="76"/>
      <c r="C73" s="33" t="s">
        <v>68</v>
      </c>
      <c r="D73" s="29">
        <v>78</v>
      </c>
      <c r="E73" s="29">
        <v>1542852.0349999999</v>
      </c>
      <c r="F73" s="29">
        <v>35</v>
      </c>
      <c r="G73" s="29">
        <v>57100.22</v>
      </c>
      <c r="H73" s="29">
        <v>11</v>
      </c>
      <c r="I73" s="29">
        <v>54153.285000000003</v>
      </c>
      <c r="J73" s="29">
        <v>4</v>
      </c>
      <c r="K73" s="29">
        <v>49034.49</v>
      </c>
      <c r="L73" s="29">
        <v>7</v>
      </c>
      <c r="M73" s="29">
        <v>172046.97</v>
      </c>
      <c r="N73" s="29">
        <v>19</v>
      </c>
      <c r="O73" s="29">
        <v>966279.34</v>
      </c>
      <c r="P73" s="29">
        <v>2</v>
      </c>
      <c r="Q73" s="29">
        <v>244237.73</v>
      </c>
    </row>
    <row r="74" spans="1:17" x14ac:dyDescent="0.45">
      <c r="A74" s="75"/>
      <c r="B74" s="76" t="s">
        <v>107</v>
      </c>
      <c r="C74" s="33" t="s">
        <v>67</v>
      </c>
      <c r="D74" s="29">
        <v>100</v>
      </c>
      <c r="E74" s="29">
        <v>520009.87699999998</v>
      </c>
      <c r="F74" s="29">
        <v>62</v>
      </c>
      <c r="G74" s="29">
        <v>143695.05499999999</v>
      </c>
      <c r="H74" s="29">
        <v>36</v>
      </c>
      <c r="I74" s="29">
        <v>284984.64199999999</v>
      </c>
      <c r="J74" s="29">
        <v>1</v>
      </c>
      <c r="K74" s="29">
        <v>73822.91</v>
      </c>
      <c r="L74" s="29">
        <v>1</v>
      </c>
      <c r="M74" s="29">
        <v>17507.27</v>
      </c>
      <c r="N74" s="29">
        <v>0</v>
      </c>
      <c r="O74" s="29">
        <v>0</v>
      </c>
      <c r="P74" s="29">
        <v>0</v>
      </c>
      <c r="Q74" s="29">
        <v>0</v>
      </c>
    </row>
    <row r="75" spans="1:17" x14ac:dyDescent="0.45">
      <c r="A75" s="75"/>
      <c r="B75" s="76"/>
      <c r="C75" s="33" t="s">
        <v>68</v>
      </c>
      <c r="D75" s="29">
        <v>89</v>
      </c>
      <c r="E75" s="29">
        <v>827674.57200000004</v>
      </c>
      <c r="F75" s="29">
        <v>34</v>
      </c>
      <c r="G75" s="29">
        <v>54059.38</v>
      </c>
      <c r="H75" s="29">
        <v>38</v>
      </c>
      <c r="I75" s="29">
        <v>228962.992</v>
      </c>
      <c r="J75" s="29">
        <v>4</v>
      </c>
      <c r="K75" s="29">
        <v>55466.81</v>
      </c>
      <c r="L75" s="29">
        <v>9</v>
      </c>
      <c r="M75" s="29">
        <v>251094.86</v>
      </c>
      <c r="N75" s="29">
        <v>3</v>
      </c>
      <c r="O75" s="29">
        <v>130861.98</v>
      </c>
      <c r="P75" s="29">
        <v>1</v>
      </c>
      <c r="Q75" s="29">
        <v>107228.55</v>
      </c>
    </row>
    <row r="76" spans="1:17" x14ac:dyDescent="0.45">
      <c r="A76" s="75"/>
      <c r="B76" s="76" t="s">
        <v>108</v>
      </c>
      <c r="C76" s="33" t="s">
        <v>67</v>
      </c>
      <c r="D76" s="29">
        <v>337</v>
      </c>
      <c r="E76" s="29">
        <v>601451.67700000003</v>
      </c>
      <c r="F76" s="29">
        <v>311</v>
      </c>
      <c r="G76" s="29">
        <v>439124.18400000001</v>
      </c>
      <c r="H76" s="29">
        <v>26</v>
      </c>
      <c r="I76" s="29">
        <v>162327.49299999999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</row>
    <row r="77" spans="1:17" x14ac:dyDescent="0.45">
      <c r="A77" s="75"/>
      <c r="B77" s="76"/>
      <c r="C77" s="33" t="s">
        <v>68</v>
      </c>
      <c r="D77" s="29">
        <v>667</v>
      </c>
      <c r="E77" s="29">
        <v>3361839.8747</v>
      </c>
      <c r="F77" s="29">
        <v>387</v>
      </c>
      <c r="G77" s="29">
        <v>385301.31199999998</v>
      </c>
      <c r="H77" s="29">
        <v>193</v>
      </c>
      <c r="I77" s="29">
        <v>1192297.0526999999</v>
      </c>
      <c r="J77" s="29">
        <v>47</v>
      </c>
      <c r="K77" s="29">
        <v>588450.30000000005</v>
      </c>
      <c r="L77" s="29">
        <v>32</v>
      </c>
      <c r="M77" s="29">
        <v>696542.92</v>
      </c>
      <c r="N77" s="29">
        <v>7</v>
      </c>
      <c r="O77" s="29">
        <v>370378.17</v>
      </c>
      <c r="P77" s="29">
        <v>1</v>
      </c>
      <c r="Q77" s="29">
        <v>128870.12</v>
      </c>
    </row>
    <row r="78" spans="1:17" x14ac:dyDescent="0.45">
      <c r="A78" s="75"/>
      <c r="B78" s="76" t="s">
        <v>109</v>
      </c>
      <c r="C78" s="33" t="s">
        <v>67</v>
      </c>
      <c r="D78" s="29">
        <v>699</v>
      </c>
      <c r="E78" s="29">
        <v>523463.13</v>
      </c>
      <c r="F78" s="29">
        <v>692</v>
      </c>
      <c r="G78" s="29">
        <v>494814.13</v>
      </c>
      <c r="H78" s="29">
        <v>7</v>
      </c>
      <c r="I78" s="29">
        <v>28649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</row>
    <row r="79" spans="1:17" x14ac:dyDescent="0.45">
      <c r="A79" s="75"/>
      <c r="B79" s="76"/>
      <c r="C79" s="33" t="s">
        <v>68</v>
      </c>
      <c r="D79" s="29">
        <v>257</v>
      </c>
      <c r="E79" s="29">
        <v>372321.549</v>
      </c>
      <c r="F79" s="29">
        <v>236</v>
      </c>
      <c r="G79" s="29">
        <v>199683.364</v>
      </c>
      <c r="H79" s="29">
        <v>19</v>
      </c>
      <c r="I79" s="29">
        <v>90134.705000000002</v>
      </c>
      <c r="J79" s="29">
        <v>1</v>
      </c>
      <c r="K79" s="29">
        <v>11248.99</v>
      </c>
      <c r="L79" s="29">
        <v>0</v>
      </c>
      <c r="M79" s="29">
        <v>0</v>
      </c>
      <c r="N79" s="29">
        <v>0</v>
      </c>
      <c r="O79" s="29">
        <v>0</v>
      </c>
      <c r="P79" s="29">
        <v>1</v>
      </c>
      <c r="Q79" s="29">
        <v>71254.490000000005</v>
      </c>
    </row>
    <row r="80" spans="1:17" x14ac:dyDescent="0.45">
      <c r="A80" s="75"/>
      <c r="B80" s="76" t="s">
        <v>110</v>
      </c>
      <c r="C80" s="33" t="s">
        <v>67</v>
      </c>
      <c r="D80" s="29">
        <v>52</v>
      </c>
      <c r="E80" s="29">
        <v>19937.88</v>
      </c>
      <c r="F80" s="29">
        <v>52</v>
      </c>
      <c r="G80" s="29">
        <v>19937.88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</row>
    <row r="81" spans="1:17" x14ac:dyDescent="0.45">
      <c r="A81" s="75"/>
      <c r="B81" s="76"/>
      <c r="C81" s="33" t="s">
        <v>68</v>
      </c>
      <c r="D81" s="29">
        <v>25</v>
      </c>
      <c r="E81" s="29">
        <v>53162.87</v>
      </c>
      <c r="F81" s="29">
        <v>19</v>
      </c>
      <c r="G81" s="29">
        <v>14068.84</v>
      </c>
      <c r="H81" s="29">
        <v>5</v>
      </c>
      <c r="I81" s="29">
        <v>26418.3</v>
      </c>
      <c r="J81" s="29">
        <v>1</v>
      </c>
      <c r="K81" s="29">
        <v>12675.73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</row>
    <row r="82" spans="1:17" x14ac:dyDescent="0.45">
      <c r="A82" s="75"/>
      <c r="B82" s="76" t="s">
        <v>111</v>
      </c>
      <c r="C82" s="33" t="s">
        <v>67</v>
      </c>
      <c r="D82" s="29">
        <v>268</v>
      </c>
      <c r="E82" s="29">
        <v>721820.91399999999</v>
      </c>
      <c r="F82" s="29">
        <v>237</v>
      </c>
      <c r="G82" s="29">
        <v>412274.09899999999</v>
      </c>
      <c r="H82" s="29">
        <v>28</v>
      </c>
      <c r="I82" s="29">
        <v>253689.546</v>
      </c>
      <c r="J82" s="29">
        <v>1</v>
      </c>
      <c r="K82" s="29">
        <v>11614.279</v>
      </c>
      <c r="L82" s="29">
        <v>2</v>
      </c>
      <c r="M82" s="29">
        <v>44242.99</v>
      </c>
      <c r="N82" s="29">
        <v>0</v>
      </c>
      <c r="O82" s="29">
        <v>0</v>
      </c>
      <c r="P82" s="29">
        <v>0</v>
      </c>
      <c r="Q82" s="29">
        <v>0</v>
      </c>
    </row>
    <row r="83" spans="1:17" x14ac:dyDescent="0.45">
      <c r="A83" s="75"/>
      <c r="B83" s="76"/>
      <c r="C83" s="33" t="s">
        <v>68</v>
      </c>
      <c r="D83" s="29">
        <v>217</v>
      </c>
      <c r="E83" s="29">
        <v>1332250.5909</v>
      </c>
      <c r="F83" s="29">
        <v>124</v>
      </c>
      <c r="G83" s="29">
        <v>179944.06299999999</v>
      </c>
      <c r="H83" s="29">
        <v>73</v>
      </c>
      <c r="I83" s="29">
        <v>407956.14289999998</v>
      </c>
      <c r="J83" s="29">
        <v>9</v>
      </c>
      <c r="K83" s="29">
        <v>109619.09</v>
      </c>
      <c r="L83" s="29">
        <v>4</v>
      </c>
      <c r="M83" s="29">
        <v>101418.88</v>
      </c>
      <c r="N83" s="29">
        <v>5</v>
      </c>
      <c r="O83" s="29">
        <v>272853.14500000002</v>
      </c>
      <c r="P83" s="29">
        <v>2</v>
      </c>
      <c r="Q83" s="29">
        <v>260459.27</v>
      </c>
    </row>
    <row r="84" spans="1:17" x14ac:dyDescent="0.45">
      <c r="A84" s="75"/>
      <c r="B84" s="76" t="s">
        <v>112</v>
      </c>
      <c r="C84" s="33" t="s">
        <v>67</v>
      </c>
      <c r="D84" s="29">
        <v>1262</v>
      </c>
      <c r="E84" s="29">
        <v>1566538.9077999999</v>
      </c>
      <c r="F84" s="29">
        <v>1227</v>
      </c>
      <c r="G84" s="29">
        <v>1316772.9757999999</v>
      </c>
      <c r="H84" s="29">
        <v>34</v>
      </c>
      <c r="I84" s="29">
        <v>239460.61199999999</v>
      </c>
      <c r="J84" s="29">
        <v>1</v>
      </c>
      <c r="K84" s="29">
        <v>10305.32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</row>
    <row r="85" spans="1:17" x14ac:dyDescent="0.45">
      <c r="A85" s="75"/>
      <c r="B85" s="76"/>
      <c r="C85" s="33" t="s">
        <v>68</v>
      </c>
      <c r="D85" s="29">
        <v>160</v>
      </c>
      <c r="E85" s="29">
        <v>266447.6335</v>
      </c>
      <c r="F85" s="29">
        <v>139</v>
      </c>
      <c r="G85" s="29">
        <v>80442.498000000007</v>
      </c>
      <c r="H85" s="29">
        <v>17</v>
      </c>
      <c r="I85" s="29">
        <v>98817.535499999998</v>
      </c>
      <c r="J85" s="29">
        <v>0</v>
      </c>
      <c r="K85" s="29">
        <v>0</v>
      </c>
      <c r="L85" s="29">
        <v>4</v>
      </c>
      <c r="M85" s="29">
        <v>87187.6</v>
      </c>
      <c r="N85" s="29">
        <v>0</v>
      </c>
      <c r="O85" s="29">
        <v>0</v>
      </c>
      <c r="P85" s="29">
        <v>0</v>
      </c>
      <c r="Q85" s="29">
        <v>0</v>
      </c>
    </row>
    <row r="86" spans="1:17" x14ac:dyDescent="0.45">
      <c r="A86" s="75" t="s">
        <v>116</v>
      </c>
      <c r="B86" s="76" t="s">
        <v>103</v>
      </c>
      <c r="C86" s="33" t="s">
        <v>67</v>
      </c>
      <c r="D86" s="29">
        <v>11114</v>
      </c>
      <c r="E86" s="29">
        <v>5021644.8932999996</v>
      </c>
      <c r="F86" s="29">
        <v>11079</v>
      </c>
      <c r="G86" s="29">
        <v>4659331.0333000002</v>
      </c>
      <c r="H86" s="29">
        <v>34</v>
      </c>
      <c r="I86" s="29">
        <v>298052.24</v>
      </c>
      <c r="J86" s="29">
        <v>0</v>
      </c>
      <c r="K86" s="29">
        <v>0</v>
      </c>
      <c r="L86" s="29">
        <v>1</v>
      </c>
      <c r="M86" s="29">
        <v>64261.62</v>
      </c>
      <c r="N86" s="29">
        <v>0</v>
      </c>
      <c r="O86" s="29">
        <v>0</v>
      </c>
      <c r="P86" s="29">
        <v>0</v>
      </c>
      <c r="Q86" s="29">
        <v>0</v>
      </c>
    </row>
    <row r="87" spans="1:17" x14ac:dyDescent="0.45">
      <c r="A87" s="75"/>
      <c r="B87" s="76"/>
      <c r="C87" s="33" t="s">
        <v>68</v>
      </c>
      <c r="D87" s="29">
        <v>936</v>
      </c>
      <c r="E87" s="29">
        <v>918836.34790000005</v>
      </c>
      <c r="F87" s="29">
        <v>884</v>
      </c>
      <c r="G87" s="29">
        <v>572504.15090000001</v>
      </c>
      <c r="H87" s="29">
        <v>45</v>
      </c>
      <c r="I87" s="29">
        <v>228177.802</v>
      </c>
      <c r="J87" s="29">
        <v>3</v>
      </c>
      <c r="K87" s="29">
        <v>35217.03</v>
      </c>
      <c r="L87" s="29">
        <v>4</v>
      </c>
      <c r="M87" s="29">
        <v>82937.365000000005</v>
      </c>
      <c r="N87" s="29">
        <v>0</v>
      </c>
      <c r="O87" s="29">
        <v>0</v>
      </c>
      <c r="P87" s="29">
        <v>0</v>
      </c>
      <c r="Q87" s="29">
        <v>0</v>
      </c>
    </row>
    <row r="88" spans="1:17" x14ac:dyDescent="0.45">
      <c r="A88" s="75"/>
      <c r="B88" s="76" t="s">
        <v>104</v>
      </c>
      <c r="C88" s="33" t="s">
        <v>67</v>
      </c>
      <c r="D88" s="29">
        <v>11004</v>
      </c>
      <c r="E88" s="29">
        <v>5629088.7923999997</v>
      </c>
      <c r="F88" s="29">
        <v>10982</v>
      </c>
      <c r="G88" s="29">
        <v>5484167.0914000003</v>
      </c>
      <c r="H88" s="29">
        <v>22</v>
      </c>
      <c r="I88" s="29">
        <v>144921.701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</row>
    <row r="89" spans="1:17" x14ac:dyDescent="0.45">
      <c r="A89" s="75"/>
      <c r="B89" s="76"/>
      <c r="C89" s="33" t="s">
        <v>68</v>
      </c>
      <c r="D89" s="29">
        <v>1748</v>
      </c>
      <c r="E89" s="29">
        <v>1122349.9968999999</v>
      </c>
      <c r="F89" s="29">
        <v>1703</v>
      </c>
      <c r="G89" s="29">
        <v>892554.09580000001</v>
      </c>
      <c r="H89" s="29">
        <v>44</v>
      </c>
      <c r="I89" s="29">
        <v>212414.20110000001</v>
      </c>
      <c r="J89" s="29">
        <v>0</v>
      </c>
      <c r="K89" s="29">
        <v>0</v>
      </c>
      <c r="L89" s="29">
        <v>1</v>
      </c>
      <c r="M89" s="29">
        <v>17381.7</v>
      </c>
      <c r="N89" s="29">
        <v>0</v>
      </c>
      <c r="O89" s="29">
        <v>0</v>
      </c>
      <c r="P89" s="29">
        <v>0</v>
      </c>
      <c r="Q89" s="29">
        <v>0</v>
      </c>
    </row>
    <row r="90" spans="1:17" x14ac:dyDescent="0.45">
      <c r="A90" s="75"/>
      <c r="B90" s="76" t="s">
        <v>105</v>
      </c>
      <c r="C90" s="33" t="s">
        <v>67</v>
      </c>
      <c r="D90" s="29">
        <v>24</v>
      </c>
      <c r="E90" s="29">
        <v>55566.81</v>
      </c>
      <c r="F90" s="29">
        <v>19</v>
      </c>
      <c r="G90" s="29">
        <v>19125.64</v>
      </c>
      <c r="H90" s="29">
        <v>5</v>
      </c>
      <c r="I90" s="29">
        <v>36441.17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</row>
    <row r="91" spans="1:17" x14ac:dyDescent="0.45">
      <c r="A91" s="75"/>
      <c r="B91" s="76"/>
      <c r="C91" s="33" t="s">
        <v>68</v>
      </c>
      <c r="D91" s="29">
        <v>35</v>
      </c>
      <c r="E91" s="29">
        <v>229337.098</v>
      </c>
      <c r="F91" s="29">
        <v>21</v>
      </c>
      <c r="G91" s="29">
        <v>23286.33</v>
      </c>
      <c r="H91" s="29">
        <v>11</v>
      </c>
      <c r="I91" s="29">
        <v>62369.553</v>
      </c>
      <c r="J91" s="29">
        <v>0</v>
      </c>
      <c r="K91" s="29">
        <v>0</v>
      </c>
      <c r="L91" s="29">
        <v>1</v>
      </c>
      <c r="M91" s="29">
        <v>28861.715</v>
      </c>
      <c r="N91" s="29">
        <v>2</v>
      </c>
      <c r="O91" s="29">
        <v>114819.5</v>
      </c>
      <c r="P91" s="29">
        <v>0</v>
      </c>
      <c r="Q91" s="29">
        <v>0</v>
      </c>
    </row>
    <row r="92" spans="1:17" x14ac:dyDescent="0.45">
      <c r="A92" s="75"/>
      <c r="B92" s="76" t="s">
        <v>106</v>
      </c>
      <c r="C92" s="33" t="s">
        <v>67</v>
      </c>
      <c r="D92" s="29">
        <v>131</v>
      </c>
      <c r="E92" s="29">
        <v>102772.13</v>
      </c>
      <c r="F92" s="29">
        <v>127</v>
      </c>
      <c r="G92" s="29">
        <v>65163.58</v>
      </c>
      <c r="H92" s="29">
        <v>4</v>
      </c>
      <c r="I92" s="29">
        <v>37608.550000000003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</row>
    <row r="93" spans="1:17" x14ac:dyDescent="0.45">
      <c r="A93" s="75"/>
      <c r="B93" s="76"/>
      <c r="C93" s="33" t="s">
        <v>68</v>
      </c>
      <c r="D93" s="29">
        <v>73</v>
      </c>
      <c r="E93" s="29">
        <v>823738.77899999998</v>
      </c>
      <c r="F93" s="29">
        <v>44</v>
      </c>
      <c r="G93" s="29">
        <v>61553.214</v>
      </c>
      <c r="H93" s="29">
        <v>14</v>
      </c>
      <c r="I93" s="29">
        <v>73542.17</v>
      </c>
      <c r="J93" s="29">
        <v>1</v>
      </c>
      <c r="K93" s="29">
        <v>14052.27</v>
      </c>
      <c r="L93" s="29">
        <v>4</v>
      </c>
      <c r="M93" s="29">
        <v>88555.925000000003</v>
      </c>
      <c r="N93" s="29">
        <v>7</v>
      </c>
      <c r="O93" s="29">
        <v>312253.8</v>
      </c>
      <c r="P93" s="29">
        <v>3</v>
      </c>
      <c r="Q93" s="29">
        <v>273781.40000000002</v>
      </c>
    </row>
    <row r="94" spans="1:17" x14ac:dyDescent="0.45">
      <c r="A94" s="75"/>
      <c r="B94" s="76" t="s">
        <v>107</v>
      </c>
      <c r="C94" s="33" t="s">
        <v>67</v>
      </c>
      <c r="D94" s="29">
        <v>146</v>
      </c>
      <c r="E94" s="29">
        <v>2254981.4547000001</v>
      </c>
      <c r="F94" s="29">
        <v>95</v>
      </c>
      <c r="G94" s="29">
        <v>239190.4847</v>
      </c>
      <c r="H94" s="29">
        <v>42</v>
      </c>
      <c r="I94" s="29">
        <v>657457.53</v>
      </c>
      <c r="J94" s="29">
        <v>7</v>
      </c>
      <c r="K94" s="29">
        <v>1311575.78</v>
      </c>
      <c r="L94" s="29">
        <v>2</v>
      </c>
      <c r="M94" s="29">
        <v>46757.66</v>
      </c>
      <c r="N94" s="29">
        <v>0</v>
      </c>
      <c r="O94" s="29">
        <v>0</v>
      </c>
      <c r="P94" s="29">
        <v>0</v>
      </c>
      <c r="Q94" s="29">
        <v>0</v>
      </c>
    </row>
    <row r="95" spans="1:17" x14ac:dyDescent="0.45">
      <c r="A95" s="75"/>
      <c r="B95" s="76"/>
      <c r="C95" s="33" t="s">
        <v>68</v>
      </c>
      <c r="D95" s="29">
        <v>121</v>
      </c>
      <c r="E95" s="29">
        <v>615466.59900000005</v>
      </c>
      <c r="F95" s="29">
        <v>46</v>
      </c>
      <c r="G95" s="29">
        <v>73585.100000000006</v>
      </c>
      <c r="H95" s="29">
        <v>59</v>
      </c>
      <c r="I95" s="29">
        <v>276437.68900000001</v>
      </c>
      <c r="J95" s="29">
        <v>12</v>
      </c>
      <c r="K95" s="29">
        <v>157570.01</v>
      </c>
      <c r="L95" s="29">
        <v>3</v>
      </c>
      <c r="M95" s="29">
        <v>67014.67</v>
      </c>
      <c r="N95" s="29">
        <v>1</v>
      </c>
      <c r="O95" s="29">
        <v>40859.129999999997</v>
      </c>
      <c r="P95" s="29">
        <v>0</v>
      </c>
      <c r="Q95" s="29">
        <v>0</v>
      </c>
    </row>
    <row r="96" spans="1:17" x14ac:dyDescent="0.45">
      <c r="A96" s="75"/>
      <c r="B96" s="76" t="s">
        <v>108</v>
      </c>
      <c r="C96" s="33" t="s">
        <v>67</v>
      </c>
      <c r="D96" s="29">
        <v>294</v>
      </c>
      <c r="E96" s="29">
        <v>646336.91399999999</v>
      </c>
      <c r="F96" s="29">
        <v>268</v>
      </c>
      <c r="G96" s="29">
        <v>456739.36</v>
      </c>
      <c r="H96" s="29">
        <v>25</v>
      </c>
      <c r="I96" s="29">
        <v>170756.58</v>
      </c>
      <c r="J96" s="29">
        <v>0</v>
      </c>
      <c r="K96" s="29">
        <v>0</v>
      </c>
      <c r="L96" s="29">
        <v>1</v>
      </c>
      <c r="M96" s="29">
        <v>18840.973999999998</v>
      </c>
      <c r="N96" s="29">
        <v>0</v>
      </c>
      <c r="O96" s="29">
        <v>0</v>
      </c>
      <c r="P96" s="29">
        <v>0</v>
      </c>
      <c r="Q96" s="29">
        <v>0</v>
      </c>
    </row>
    <row r="97" spans="1:17" x14ac:dyDescent="0.45">
      <c r="A97" s="75"/>
      <c r="B97" s="76"/>
      <c r="C97" s="33" t="s">
        <v>68</v>
      </c>
      <c r="D97" s="29">
        <v>512</v>
      </c>
      <c r="E97" s="29">
        <v>2409641.9819999998</v>
      </c>
      <c r="F97" s="29">
        <v>270</v>
      </c>
      <c r="G97" s="29">
        <v>332160.44099999999</v>
      </c>
      <c r="H97" s="29">
        <v>192</v>
      </c>
      <c r="I97" s="29">
        <v>1185290.7819999999</v>
      </c>
      <c r="J97" s="29">
        <v>30</v>
      </c>
      <c r="K97" s="29">
        <v>367392.98300000001</v>
      </c>
      <c r="L97" s="29">
        <v>15</v>
      </c>
      <c r="M97" s="29">
        <v>312770.21600000001</v>
      </c>
      <c r="N97" s="29">
        <v>5</v>
      </c>
      <c r="O97" s="29">
        <v>212027.56</v>
      </c>
      <c r="P97" s="29">
        <v>0</v>
      </c>
      <c r="Q97" s="29">
        <v>0</v>
      </c>
    </row>
    <row r="98" spans="1:17" x14ac:dyDescent="0.45">
      <c r="A98" s="75"/>
      <c r="B98" s="76" t="s">
        <v>109</v>
      </c>
      <c r="C98" s="33" t="s">
        <v>67</v>
      </c>
      <c r="D98" s="29">
        <v>387</v>
      </c>
      <c r="E98" s="29">
        <v>269974.38250000001</v>
      </c>
      <c r="F98" s="29">
        <v>387</v>
      </c>
      <c r="G98" s="29">
        <v>269974.38250000001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</row>
    <row r="99" spans="1:17" x14ac:dyDescent="0.45">
      <c r="A99" s="75"/>
      <c r="B99" s="76"/>
      <c r="C99" s="33" t="s">
        <v>68</v>
      </c>
      <c r="D99" s="29">
        <v>286</v>
      </c>
      <c r="E99" s="29">
        <v>268319.15519999998</v>
      </c>
      <c r="F99" s="29">
        <v>279</v>
      </c>
      <c r="G99" s="29">
        <v>207785.72519999999</v>
      </c>
      <c r="H99" s="29">
        <v>6</v>
      </c>
      <c r="I99" s="29">
        <v>27888.97</v>
      </c>
      <c r="J99" s="29">
        <v>0</v>
      </c>
      <c r="K99" s="29">
        <v>0</v>
      </c>
      <c r="L99" s="29">
        <v>1</v>
      </c>
      <c r="M99" s="29">
        <v>32644.46</v>
      </c>
      <c r="N99" s="29">
        <v>0</v>
      </c>
      <c r="O99" s="29">
        <v>0</v>
      </c>
      <c r="P99" s="29">
        <v>0</v>
      </c>
      <c r="Q99" s="29">
        <v>0</v>
      </c>
    </row>
    <row r="100" spans="1:17" x14ac:dyDescent="0.45">
      <c r="A100" s="75"/>
      <c r="B100" s="34" t="s">
        <v>110</v>
      </c>
      <c r="C100" s="33" t="s">
        <v>68</v>
      </c>
      <c r="D100" s="29">
        <v>7</v>
      </c>
      <c r="E100" s="29">
        <v>4602.13</v>
      </c>
      <c r="F100" s="29">
        <v>6</v>
      </c>
      <c r="G100" s="29">
        <v>1036.82</v>
      </c>
      <c r="H100" s="29">
        <v>1</v>
      </c>
      <c r="I100" s="29">
        <v>3565.31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</row>
    <row r="101" spans="1:17" x14ac:dyDescent="0.45">
      <c r="A101" s="75"/>
      <c r="B101" s="76" t="s">
        <v>111</v>
      </c>
      <c r="C101" s="33" t="s">
        <v>67</v>
      </c>
      <c r="D101" s="29">
        <v>152</v>
      </c>
      <c r="E101" s="29">
        <v>513435.30050000001</v>
      </c>
      <c r="F101" s="29">
        <v>129</v>
      </c>
      <c r="G101" s="29">
        <v>220736.91800000001</v>
      </c>
      <c r="H101" s="29">
        <v>20</v>
      </c>
      <c r="I101" s="29">
        <v>187766.54250000001</v>
      </c>
      <c r="J101" s="29">
        <v>2</v>
      </c>
      <c r="K101" s="29">
        <v>73869.210000000006</v>
      </c>
      <c r="L101" s="29">
        <v>1</v>
      </c>
      <c r="M101" s="29">
        <v>31062.63</v>
      </c>
      <c r="N101" s="29">
        <v>0</v>
      </c>
      <c r="O101" s="29">
        <v>0</v>
      </c>
      <c r="P101" s="29">
        <v>0</v>
      </c>
      <c r="Q101" s="29">
        <v>0</v>
      </c>
    </row>
    <row r="102" spans="1:17" x14ac:dyDescent="0.45">
      <c r="A102" s="75"/>
      <c r="B102" s="76"/>
      <c r="C102" s="33" t="s">
        <v>68</v>
      </c>
      <c r="D102" s="29">
        <v>217</v>
      </c>
      <c r="E102" s="29">
        <v>1177858.3134999999</v>
      </c>
      <c r="F102" s="29">
        <v>100</v>
      </c>
      <c r="G102" s="29">
        <v>161570.60399999999</v>
      </c>
      <c r="H102" s="29">
        <v>88</v>
      </c>
      <c r="I102" s="29">
        <v>473802.26250000001</v>
      </c>
      <c r="J102" s="29">
        <v>13</v>
      </c>
      <c r="K102" s="29">
        <v>155986.69899999999</v>
      </c>
      <c r="L102" s="29">
        <v>15</v>
      </c>
      <c r="M102" s="29">
        <v>339508.39799999999</v>
      </c>
      <c r="N102" s="29">
        <v>1</v>
      </c>
      <c r="O102" s="29">
        <v>46990.35</v>
      </c>
      <c r="P102" s="29">
        <v>0</v>
      </c>
      <c r="Q102" s="29">
        <v>0</v>
      </c>
    </row>
    <row r="103" spans="1:17" x14ac:dyDescent="0.45">
      <c r="A103" s="75"/>
      <c r="B103" s="76" t="s">
        <v>112</v>
      </c>
      <c r="C103" s="33" t="s">
        <v>67</v>
      </c>
      <c r="D103" s="29">
        <v>850</v>
      </c>
      <c r="E103" s="29">
        <v>975280.576</v>
      </c>
      <c r="F103" s="29">
        <v>844</v>
      </c>
      <c r="G103" s="29">
        <v>952000.60600000003</v>
      </c>
      <c r="H103" s="29">
        <v>6</v>
      </c>
      <c r="I103" s="29">
        <v>23279.97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</row>
    <row r="104" spans="1:17" x14ac:dyDescent="0.45">
      <c r="A104" s="75"/>
      <c r="B104" s="76"/>
      <c r="C104" s="33" t="s">
        <v>68</v>
      </c>
      <c r="D104" s="29">
        <v>142</v>
      </c>
      <c r="E104" s="29">
        <v>318891.61</v>
      </c>
      <c r="F104" s="29">
        <v>114</v>
      </c>
      <c r="G104" s="29">
        <v>146022.69399999999</v>
      </c>
      <c r="H104" s="29">
        <v>25</v>
      </c>
      <c r="I104" s="29">
        <v>121254.292</v>
      </c>
      <c r="J104" s="29">
        <v>2</v>
      </c>
      <c r="K104" s="29">
        <v>30490.103999999999</v>
      </c>
      <c r="L104" s="29">
        <v>1</v>
      </c>
      <c r="M104" s="29">
        <v>21124.52</v>
      </c>
      <c r="N104" s="29">
        <v>0</v>
      </c>
      <c r="O104" s="29">
        <v>0</v>
      </c>
      <c r="P104" s="29">
        <v>0</v>
      </c>
      <c r="Q104" s="29">
        <v>0</v>
      </c>
    </row>
    <row r="105" spans="1:17" x14ac:dyDescent="0.45">
      <c r="A105" s="75" t="s">
        <v>117</v>
      </c>
      <c r="B105" s="76" t="s">
        <v>103</v>
      </c>
      <c r="C105" s="33" t="s">
        <v>67</v>
      </c>
      <c r="D105" s="29">
        <v>7862</v>
      </c>
      <c r="E105" s="29">
        <v>4397952.4305999996</v>
      </c>
      <c r="F105" s="29">
        <v>7808</v>
      </c>
      <c r="G105" s="29">
        <v>3842510.9597999998</v>
      </c>
      <c r="H105" s="29">
        <v>53</v>
      </c>
      <c r="I105" s="29">
        <v>543294.26080000005</v>
      </c>
      <c r="J105" s="29">
        <v>1</v>
      </c>
      <c r="K105" s="29">
        <v>12147.21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</row>
    <row r="106" spans="1:17" x14ac:dyDescent="0.45">
      <c r="A106" s="75"/>
      <c r="B106" s="76"/>
      <c r="C106" s="33" t="s">
        <v>68</v>
      </c>
      <c r="D106" s="29">
        <v>558</v>
      </c>
      <c r="E106" s="29">
        <v>654739.54229999997</v>
      </c>
      <c r="F106" s="29">
        <v>524</v>
      </c>
      <c r="G106" s="29">
        <v>380873.8493</v>
      </c>
      <c r="H106" s="29">
        <v>27</v>
      </c>
      <c r="I106" s="29">
        <v>135444.65900000001</v>
      </c>
      <c r="J106" s="29">
        <v>6</v>
      </c>
      <c r="K106" s="29">
        <v>66141.513999999996</v>
      </c>
      <c r="L106" s="29">
        <v>0</v>
      </c>
      <c r="M106" s="29">
        <v>0</v>
      </c>
      <c r="N106" s="29">
        <v>1</v>
      </c>
      <c r="O106" s="29">
        <v>72279.520000000004</v>
      </c>
      <c r="P106" s="29">
        <v>0</v>
      </c>
      <c r="Q106" s="29">
        <v>0</v>
      </c>
    </row>
    <row r="107" spans="1:17" x14ac:dyDescent="0.45">
      <c r="A107" s="75"/>
      <c r="B107" s="76" t="s">
        <v>104</v>
      </c>
      <c r="C107" s="33" t="s">
        <v>67</v>
      </c>
      <c r="D107" s="29">
        <v>9975</v>
      </c>
      <c r="E107" s="29">
        <v>5966079.9493000004</v>
      </c>
      <c r="F107" s="29">
        <v>9924</v>
      </c>
      <c r="G107" s="29">
        <v>5269555.1505000005</v>
      </c>
      <c r="H107" s="29">
        <v>51</v>
      </c>
      <c r="I107" s="29">
        <v>696524.79879999999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</row>
    <row r="108" spans="1:17" x14ac:dyDescent="0.45">
      <c r="A108" s="75"/>
      <c r="B108" s="76"/>
      <c r="C108" s="33" t="s">
        <v>68</v>
      </c>
      <c r="D108" s="29">
        <v>1115</v>
      </c>
      <c r="E108" s="29">
        <v>929414.00950000004</v>
      </c>
      <c r="F108" s="29">
        <v>1083</v>
      </c>
      <c r="G108" s="29">
        <v>685888.19850000006</v>
      </c>
      <c r="H108" s="29">
        <v>27</v>
      </c>
      <c r="I108" s="29">
        <v>126246.731</v>
      </c>
      <c r="J108" s="29">
        <v>2</v>
      </c>
      <c r="K108" s="29">
        <v>24559.57</v>
      </c>
      <c r="L108" s="29">
        <v>3</v>
      </c>
      <c r="M108" s="29">
        <v>92719.51</v>
      </c>
      <c r="N108" s="29">
        <v>0</v>
      </c>
      <c r="O108" s="29">
        <v>0</v>
      </c>
      <c r="P108" s="29">
        <v>0</v>
      </c>
      <c r="Q108" s="29">
        <v>0</v>
      </c>
    </row>
    <row r="109" spans="1:17" x14ac:dyDescent="0.45">
      <c r="A109" s="75"/>
      <c r="B109" s="76" t="s">
        <v>105</v>
      </c>
      <c r="C109" s="33" t="s">
        <v>67</v>
      </c>
      <c r="D109" s="29">
        <v>30</v>
      </c>
      <c r="E109" s="29">
        <v>70233.807400000005</v>
      </c>
      <c r="F109" s="29">
        <v>25</v>
      </c>
      <c r="G109" s="29">
        <v>20762.924999999999</v>
      </c>
      <c r="H109" s="29">
        <v>5</v>
      </c>
      <c r="I109" s="29">
        <v>49470.882400000002</v>
      </c>
      <c r="J109" s="29">
        <v>0</v>
      </c>
      <c r="K109" s="29">
        <v>0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29">
        <v>0</v>
      </c>
    </row>
    <row r="110" spans="1:17" x14ac:dyDescent="0.45">
      <c r="A110" s="75"/>
      <c r="B110" s="76"/>
      <c r="C110" s="33" t="s">
        <v>68</v>
      </c>
      <c r="D110" s="29">
        <v>141</v>
      </c>
      <c r="E110" s="29">
        <v>233859.91279999999</v>
      </c>
      <c r="F110" s="29">
        <v>121</v>
      </c>
      <c r="G110" s="29">
        <v>42498.698499999999</v>
      </c>
      <c r="H110" s="29">
        <v>15</v>
      </c>
      <c r="I110" s="29">
        <v>92632.164300000004</v>
      </c>
      <c r="J110" s="29">
        <v>2</v>
      </c>
      <c r="K110" s="29">
        <v>23209.18</v>
      </c>
      <c r="L110" s="29">
        <v>3</v>
      </c>
      <c r="M110" s="29">
        <v>75519.87</v>
      </c>
      <c r="N110" s="29">
        <v>0</v>
      </c>
      <c r="O110" s="29">
        <v>0</v>
      </c>
      <c r="P110" s="29">
        <v>0</v>
      </c>
      <c r="Q110" s="29">
        <v>0</v>
      </c>
    </row>
    <row r="111" spans="1:17" x14ac:dyDescent="0.45">
      <c r="A111" s="75"/>
      <c r="B111" s="76" t="s">
        <v>106</v>
      </c>
      <c r="C111" s="33" t="s">
        <v>67</v>
      </c>
      <c r="D111" s="29">
        <v>534</v>
      </c>
      <c r="E111" s="29">
        <v>823224.51699999999</v>
      </c>
      <c r="F111" s="29">
        <v>523</v>
      </c>
      <c r="G111" s="29">
        <v>99005.417000000001</v>
      </c>
      <c r="H111" s="29">
        <v>10</v>
      </c>
      <c r="I111" s="29">
        <v>713339.04</v>
      </c>
      <c r="J111" s="29">
        <v>1</v>
      </c>
      <c r="K111" s="29">
        <v>10880.06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29">
        <v>0</v>
      </c>
    </row>
    <row r="112" spans="1:17" x14ac:dyDescent="0.45">
      <c r="A112" s="75"/>
      <c r="B112" s="76"/>
      <c r="C112" s="33" t="s">
        <v>68</v>
      </c>
      <c r="D112" s="29">
        <v>67</v>
      </c>
      <c r="E112" s="29">
        <v>1211337.446</v>
      </c>
      <c r="F112" s="29">
        <v>26</v>
      </c>
      <c r="G112" s="29">
        <v>37355.076000000001</v>
      </c>
      <c r="H112" s="29">
        <v>15</v>
      </c>
      <c r="I112" s="29">
        <v>91648.21</v>
      </c>
      <c r="J112" s="29">
        <v>2</v>
      </c>
      <c r="K112" s="29">
        <v>21688.49</v>
      </c>
      <c r="L112" s="29">
        <v>8</v>
      </c>
      <c r="M112" s="29">
        <v>179654.9</v>
      </c>
      <c r="N112" s="29">
        <v>14</v>
      </c>
      <c r="O112" s="29">
        <v>664946.99</v>
      </c>
      <c r="P112" s="29">
        <v>2</v>
      </c>
      <c r="Q112" s="29">
        <v>216043.78</v>
      </c>
    </row>
    <row r="113" spans="1:17" x14ac:dyDescent="0.45">
      <c r="A113" s="75"/>
      <c r="B113" s="76" t="s">
        <v>107</v>
      </c>
      <c r="C113" s="33" t="s">
        <v>67</v>
      </c>
      <c r="D113" s="29">
        <v>39</v>
      </c>
      <c r="E113" s="29">
        <v>237031.20499999999</v>
      </c>
      <c r="F113" s="29">
        <v>21</v>
      </c>
      <c r="G113" s="29">
        <v>34630.214999999997</v>
      </c>
      <c r="H113" s="29">
        <v>17</v>
      </c>
      <c r="I113" s="29">
        <v>187369.31</v>
      </c>
      <c r="J113" s="29">
        <v>1</v>
      </c>
      <c r="K113" s="29">
        <v>15031.68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29">
        <v>0</v>
      </c>
    </row>
    <row r="114" spans="1:17" x14ac:dyDescent="0.45">
      <c r="A114" s="75"/>
      <c r="B114" s="76"/>
      <c r="C114" s="33" t="s">
        <v>68</v>
      </c>
      <c r="D114" s="29">
        <v>74</v>
      </c>
      <c r="E114" s="29">
        <v>619682.47900000005</v>
      </c>
      <c r="F114" s="29">
        <v>22</v>
      </c>
      <c r="G114" s="29">
        <v>41316.749000000003</v>
      </c>
      <c r="H114" s="29">
        <v>38</v>
      </c>
      <c r="I114" s="29">
        <v>214003.31099999999</v>
      </c>
      <c r="J114" s="29">
        <v>6</v>
      </c>
      <c r="K114" s="29">
        <v>71518.75</v>
      </c>
      <c r="L114" s="29">
        <v>6</v>
      </c>
      <c r="M114" s="29">
        <v>143089.56899999999</v>
      </c>
      <c r="N114" s="29">
        <v>1</v>
      </c>
      <c r="O114" s="29">
        <v>47004.44</v>
      </c>
      <c r="P114" s="29">
        <v>1</v>
      </c>
      <c r="Q114" s="29">
        <v>102749.66</v>
      </c>
    </row>
    <row r="115" spans="1:17" x14ac:dyDescent="0.45">
      <c r="A115" s="75"/>
      <c r="B115" s="76" t="s">
        <v>108</v>
      </c>
      <c r="C115" s="33" t="s">
        <v>67</v>
      </c>
      <c r="D115" s="29">
        <v>273</v>
      </c>
      <c r="E115" s="29">
        <v>559649.87600000005</v>
      </c>
      <c r="F115" s="29">
        <v>247</v>
      </c>
      <c r="G115" s="29">
        <v>374575.74599999998</v>
      </c>
      <c r="H115" s="29">
        <v>25</v>
      </c>
      <c r="I115" s="29">
        <v>161711.41</v>
      </c>
      <c r="J115" s="29">
        <v>1</v>
      </c>
      <c r="K115" s="29">
        <v>23362.720000000001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29">
        <v>0</v>
      </c>
    </row>
    <row r="116" spans="1:17" x14ac:dyDescent="0.45">
      <c r="A116" s="75"/>
      <c r="B116" s="76"/>
      <c r="C116" s="33" t="s">
        <v>68</v>
      </c>
      <c r="D116" s="29">
        <v>1277</v>
      </c>
      <c r="E116" s="29">
        <v>5460316.5937000001</v>
      </c>
      <c r="F116" s="29">
        <v>790</v>
      </c>
      <c r="G116" s="29">
        <v>801598.72450000001</v>
      </c>
      <c r="H116" s="29">
        <v>355</v>
      </c>
      <c r="I116" s="29">
        <v>2054616.4373999999</v>
      </c>
      <c r="J116" s="29">
        <v>74</v>
      </c>
      <c r="K116" s="29">
        <v>1009527.282</v>
      </c>
      <c r="L116" s="29">
        <v>49</v>
      </c>
      <c r="M116" s="29">
        <v>1137433.6418000001</v>
      </c>
      <c r="N116" s="29">
        <v>8</v>
      </c>
      <c r="O116" s="29">
        <v>376952.52799999999</v>
      </c>
      <c r="P116" s="29">
        <v>1</v>
      </c>
      <c r="Q116" s="29">
        <v>80187.98</v>
      </c>
    </row>
    <row r="117" spans="1:17" x14ac:dyDescent="0.45">
      <c r="A117" s="75"/>
      <c r="B117" s="76" t="s">
        <v>109</v>
      </c>
      <c r="C117" s="33" t="s">
        <v>67</v>
      </c>
      <c r="D117" s="29">
        <v>363</v>
      </c>
      <c r="E117" s="29">
        <v>226601.59099999999</v>
      </c>
      <c r="F117" s="29">
        <v>361</v>
      </c>
      <c r="G117" s="29">
        <v>193278.96799999999</v>
      </c>
      <c r="H117" s="29">
        <v>2</v>
      </c>
      <c r="I117" s="29">
        <v>33322.623</v>
      </c>
      <c r="J117" s="29">
        <v>0</v>
      </c>
      <c r="K117" s="29">
        <v>0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29">
        <v>0</v>
      </c>
    </row>
    <row r="118" spans="1:17" x14ac:dyDescent="0.45">
      <c r="A118" s="75"/>
      <c r="B118" s="76"/>
      <c r="C118" s="33" t="s">
        <v>68</v>
      </c>
      <c r="D118" s="29">
        <v>230</v>
      </c>
      <c r="E118" s="29">
        <v>217899.78795</v>
      </c>
      <c r="F118" s="29">
        <v>221</v>
      </c>
      <c r="G118" s="29">
        <v>175401.51800000001</v>
      </c>
      <c r="H118" s="29">
        <v>9</v>
      </c>
      <c r="I118" s="29">
        <v>42498.269950000002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29">
        <v>0</v>
      </c>
    </row>
    <row r="119" spans="1:17" x14ac:dyDescent="0.45">
      <c r="A119" s="75"/>
      <c r="B119" s="34" t="s">
        <v>110</v>
      </c>
      <c r="C119" s="33" t="s">
        <v>68</v>
      </c>
      <c r="D119" s="29">
        <v>4</v>
      </c>
      <c r="E119" s="29">
        <v>9597.5</v>
      </c>
      <c r="F119" s="29">
        <v>2</v>
      </c>
      <c r="G119" s="29">
        <v>1902.3</v>
      </c>
      <c r="H119" s="29">
        <v>2</v>
      </c>
      <c r="I119" s="29">
        <v>7695.2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29">
        <v>0</v>
      </c>
    </row>
    <row r="120" spans="1:17" x14ac:dyDescent="0.45">
      <c r="A120" s="75"/>
      <c r="B120" s="76" t="s">
        <v>111</v>
      </c>
      <c r="C120" s="33" t="s">
        <v>67</v>
      </c>
      <c r="D120" s="29">
        <v>122</v>
      </c>
      <c r="E120" s="29">
        <v>449230.353</v>
      </c>
      <c r="F120" s="29">
        <v>90</v>
      </c>
      <c r="G120" s="29">
        <v>178575.334</v>
      </c>
      <c r="H120" s="29">
        <v>28</v>
      </c>
      <c r="I120" s="29">
        <v>190321.75899999999</v>
      </c>
      <c r="J120" s="29">
        <v>3</v>
      </c>
      <c r="K120" s="29">
        <v>55832.12</v>
      </c>
      <c r="L120" s="29">
        <v>1</v>
      </c>
      <c r="M120" s="29">
        <v>24501.14</v>
      </c>
      <c r="N120" s="29">
        <v>0</v>
      </c>
      <c r="O120" s="29">
        <v>0</v>
      </c>
      <c r="P120" s="29">
        <v>0</v>
      </c>
      <c r="Q120" s="29">
        <v>0</v>
      </c>
    </row>
    <row r="121" spans="1:17" x14ac:dyDescent="0.45">
      <c r="A121" s="75"/>
      <c r="B121" s="76"/>
      <c r="C121" s="33" t="s">
        <v>68</v>
      </c>
      <c r="D121" s="29">
        <v>251</v>
      </c>
      <c r="E121" s="29">
        <v>1515082.3376</v>
      </c>
      <c r="F121" s="29">
        <v>117</v>
      </c>
      <c r="G121" s="29">
        <v>179135.66699999999</v>
      </c>
      <c r="H121" s="29">
        <v>103</v>
      </c>
      <c r="I121" s="29">
        <v>556974.78130000003</v>
      </c>
      <c r="J121" s="29">
        <v>12</v>
      </c>
      <c r="K121" s="29">
        <v>157922.5925</v>
      </c>
      <c r="L121" s="29">
        <v>11</v>
      </c>
      <c r="M121" s="29">
        <v>291426.71679999999</v>
      </c>
      <c r="N121" s="29">
        <v>8</v>
      </c>
      <c r="O121" s="29">
        <v>329622.58</v>
      </c>
      <c r="P121" s="29">
        <v>0</v>
      </c>
      <c r="Q121" s="29">
        <v>0</v>
      </c>
    </row>
    <row r="122" spans="1:17" x14ac:dyDescent="0.45">
      <c r="A122" s="75"/>
      <c r="B122" s="76" t="s">
        <v>112</v>
      </c>
      <c r="C122" s="33" t="s">
        <v>67</v>
      </c>
      <c r="D122" s="29">
        <v>826</v>
      </c>
      <c r="E122" s="29">
        <v>1175035.3103</v>
      </c>
      <c r="F122" s="29">
        <v>802</v>
      </c>
      <c r="G122" s="29">
        <v>1031632.8713</v>
      </c>
      <c r="H122" s="29">
        <v>24</v>
      </c>
      <c r="I122" s="29">
        <v>143402.43900000001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29">
        <v>0</v>
      </c>
    </row>
    <row r="123" spans="1:17" x14ac:dyDescent="0.45">
      <c r="A123" s="75"/>
      <c r="B123" s="76"/>
      <c r="C123" s="33" t="s">
        <v>68</v>
      </c>
      <c r="D123" s="29">
        <v>71</v>
      </c>
      <c r="E123" s="29">
        <v>378288.45799999998</v>
      </c>
      <c r="F123" s="29">
        <v>46</v>
      </c>
      <c r="G123" s="29">
        <v>55029.241000000002</v>
      </c>
      <c r="H123" s="29">
        <v>17</v>
      </c>
      <c r="I123" s="29">
        <v>107432.527</v>
      </c>
      <c r="J123" s="29">
        <v>0</v>
      </c>
      <c r="K123" s="29">
        <v>0</v>
      </c>
      <c r="L123" s="29">
        <v>7</v>
      </c>
      <c r="M123" s="29">
        <v>179065.37</v>
      </c>
      <c r="N123" s="29">
        <v>1</v>
      </c>
      <c r="O123" s="29">
        <v>36761.32</v>
      </c>
      <c r="P123" s="29">
        <v>0</v>
      </c>
      <c r="Q123" s="29">
        <v>0</v>
      </c>
    </row>
    <row r="124" spans="1:17" x14ac:dyDescent="0.45">
      <c r="A124" s="75" t="s">
        <v>118</v>
      </c>
      <c r="B124" s="76" t="s">
        <v>103</v>
      </c>
      <c r="C124" s="33" t="s">
        <v>67</v>
      </c>
      <c r="D124" s="29">
        <v>8745</v>
      </c>
      <c r="E124" s="29">
        <v>4406914.5170999998</v>
      </c>
      <c r="F124" s="29">
        <v>8694</v>
      </c>
      <c r="G124" s="29">
        <v>4056349.6071000001</v>
      </c>
      <c r="H124" s="29">
        <v>50</v>
      </c>
      <c r="I124" s="29">
        <v>340028.42</v>
      </c>
      <c r="J124" s="29">
        <v>1</v>
      </c>
      <c r="K124" s="29">
        <v>10536.49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</row>
    <row r="125" spans="1:17" x14ac:dyDescent="0.45">
      <c r="A125" s="75"/>
      <c r="B125" s="76"/>
      <c r="C125" s="33" t="s">
        <v>68</v>
      </c>
      <c r="D125" s="29">
        <v>748</v>
      </c>
      <c r="E125" s="29">
        <v>467723.88059999997</v>
      </c>
      <c r="F125" s="29">
        <v>726</v>
      </c>
      <c r="G125" s="29">
        <v>338088.81800000003</v>
      </c>
      <c r="H125" s="29">
        <v>18</v>
      </c>
      <c r="I125" s="29">
        <v>80059.070000000007</v>
      </c>
      <c r="J125" s="29">
        <v>3</v>
      </c>
      <c r="K125" s="29">
        <v>31772.959999999999</v>
      </c>
      <c r="L125" s="29">
        <v>1</v>
      </c>
      <c r="M125" s="29">
        <v>17803.032599999999</v>
      </c>
      <c r="N125" s="29">
        <v>0</v>
      </c>
      <c r="O125" s="29">
        <v>0</v>
      </c>
      <c r="P125" s="29">
        <v>0</v>
      </c>
      <c r="Q125" s="29">
        <v>0</v>
      </c>
    </row>
    <row r="126" spans="1:17" x14ac:dyDescent="0.45">
      <c r="A126" s="75"/>
      <c r="B126" s="76" t="s">
        <v>104</v>
      </c>
      <c r="C126" s="33" t="s">
        <v>67</v>
      </c>
      <c r="D126" s="29">
        <v>11423</v>
      </c>
      <c r="E126" s="29">
        <v>4841075.2048000004</v>
      </c>
      <c r="F126" s="29">
        <v>11412</v>
      </c>
      <c r="G126" s="29">
        <v>4766010.1947999997</v>
      </c>
      <c r="H126" s="29">
        <v>11</v>
      </c>
      <c r="I126" s="29">
        <v>75065.009999999995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v>0</v>
      </c>
    </row>
    <row r="127" spans="1:17" x14ac:dyDescent="0.45">
      <c r="A127" s="75"/>
      <c r="B127" s="76"/>
      <c r="C127" s="33" t="s">
        <v>68</v>
      </c>
      <c r="D127" s="29">
        <v>1274</v>
      </c>
      <c r="E127" s="29">
        <v>664638.03300000005</v>
      </c>
      <c r="F127" s="29">
        <v>1257</v>
      </c>
      <c r="G127" s="29">
        <v>542076.99100000004</v>
      </c>
      <c r="H127" s="29">
        <v>15</v>
      </c>
      <c r="I127" s="29">
        <v>74175.081999999995</v>
      </c>
      <c r="J127" s="29">
        <v>1</v>
      </c>
      <c r="K127" s="29">
        <v>10146.4</v>
      </c>
      <c r="L127" s="29">
        <v>0</v>
      </c>
      <c r="M127" s="29">
        <v>0</v>
      </c>
      <c r="N127" s="29">
        <v>1</v>
      </c>
      <c r="O127" s="29">
        <v>38239.56</v>
      </c>
      <c r="P127" s="29">
        <v>0</v>
      </c>
      <c r="Q127" s="29">
        <v>0</v>
      </c>
    </row>
    <row r="128" spans="1:17" x14ac:dyDescent="0.45">
      <c r="A128" s="75"/>
      <c r="B128" s="76" t="s">
        <v>105</v>
      </c>
      <c r="C128" s="33" t="s">
        <v>67</v>
      </c>
      <c r="D128" s="29">
        <v>19</v>
      </c>
      <c r="E128" s="29">
        <v>24483.08</v>
      </c>
      <c r="F128" s="29">
        <v>18</v>
      </c>
      <c r="G128" s="29">
        <v>17808.32</v>
      </c>
      <c r="H128" s="29">
        <v>1</v>
      </c>
      <c r="I128" s="29">
        <v>6674.76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</row>
    <row r="129" spans="1:17" x14ac:dyDescent="0.45">
      <c r="A129" s="75"/>
      <c r="B129" s="76"/>
      <c r="C129" s="33" t="s">
        <v>68</v>
      </c>
      <c r="D129" s="29">
        <v>26</v>
      </c>
      <c r="E129" s="29">
        <v>62617.667999999998</v>
      </c>
      <c r="F129" s="29">
        <v>20</v>
      </c>
      <c r="G129" s="29">
        <v>15479.463</v>
      </c>
      <c r="H129" s="29">
        <v>4</v>
      </c>
      <c r="I129" s="29">
        <v>17340.939999999999</v>
      </c>
      <c r="J129" s="29">
        <v>2</v>
      </c>
      <c r="K129" s="29">
        <v>29797.264999999999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</row>
    <row r="130" spans="1:17" x14ac:dyDescent="0.45">
      <c r="A130" s="75"/>
      <c r="B130" s="76" t="s">
        <v>106</v>
      </c>
      <c r="C130" s="33" t="s">
        <v>67</v>
      </c>
      <c r="D130" s="29">
        <v>56</v>
      </c>
      <c r="E130" s="29">
        <v>609279.99</v>
      </c>
      <c r="F130" s="29">
        <v>49</v>
      </c>
      <c r="G130" s="29">
        <v>577129.65</v>
      </c>
      <c r="H130" s="29">
        <v>7</v>
      </c>
      <c r="I130" s="29">
        <v>32150.34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</row>
    <row r="131" spans="1:17" x14ac:dyDescent="0.45">
      <c r="A131" s="75"/>
      <c r="B131" s="76"/>
      <c r="C131" s="33" t="s">
        <v>68</v>
      </c>
      <c r="D131" s="29">
        <v>54</v>
      </c>
      <c r="E131" s="29">
        <v>1076726.6915</v>
      </c>
      <c r="F131" s="29">
        <v>25</v>
      </c>
      <c r="G131" s="29">
        <v>33561.25</v>
      </c>
      <c r="H131" s="29">
        <v>9</v>
      </c>
      <c r="I131" s="29">
        <v>55557.077499999999</v>
      </c>
      <c r="J131" s="29">
        <v>1</v>
      </c>
      <c r="K131" s="29">
        <v>10014.306</v>
      </c>
      <c r="L131" s="29">
        <v>9</v>
      </c>
      <c r="M131" s="29">
        <v>239823.62</v>
      </c>
      <c r="N131" s="29">
        <v>8</v>
      </c>
      <c r="O131" s="29">
        <v>440297.23800000001</v>
      </c>
      <c r="P131" s="29">
        <v>2</v>
      </c>
      <c r="Q131" s="29">
        <v>297473.2</v>
      </c>
    </row>
    <row r="132" spans="1:17" x14ac:dyDescent="0.45">
      <c r="A132" s="75"/>
      <c r="B132" s="76" t="s">
        <v>107</v>
      </c>
      <c r="C132" s="33" t="s">
        <v>67</v>
      </c>
      <c r="D132" s="29">
        <v>58</v>
      </c>
      <c r="E132" s="29">
        <v>226425.76</v>
      </c>
      <c r="F132" s="29">
        <v>35</v>
      </c>
      <c r="G132" s="29">
        <v>74843.839999999997</v>
      </c>
      <c r="H132" s="29">
        <v>22</v>
      </c>
      <c r="I132" s="29">
        <v>140304.88</v>
      </c>
      <c r="J132" s="29">
        <v>1</v>
      </c>
      <c r="K132" s="29">
        <v>11277.04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29">
        <v>0</v>
      </c>
    </row>
    <row r="133" spans="1:17" x14ac:dyDescent="0.45">
      <c r="A133" s="75"/>
      <c r="B133" s="76"/>
      <c r="C133" s="33" t="s">
        <v>68</v>
      </c>
      <c r="D133" s="29">
        <v>77</v>
      </c>
      <c r="E133" s="29">
        <v>482338.74300000002</v>
      </c>
      <c r="F133" s="29">
        <v>36</v>
      </c>
      <c r="G133" s="29">
        <v>34358.19</v>
      </c>
      <c r="H133" s="29">
        <v>33</v>
      </c>
      <c r="I133" s="29">
        <v>186501.52299999999</v>
      </c>
      <c r="J133" s="29">
        <v>3</v>
      </c>
      <c r="K133" s="29">
        <v>38869.67</v>
      </c>
      <c r="L133" s="29">
        <v>3</v>
      </c>
      <c r="M133" s="29">
        <v>82068.289999999994</v>
      </c>
      <c r="N133" s="29">
        <v>2</v>
      </c>
      <c r="O133" s="29">
        <v>140541.07</v>
      </c>
      <c r="P133" s="29">
        <v>0</v>
      </c>
      <c r="Q133" s="29">
        <v>0</v>
      </c>
    </row>
    <row r="134" spans="1:17" x14ac:dyDescent="0.45">
      <c r="A134" s="75"/>
      <c r="B134" s="76" t="s">
        <v>108</v>
      </c>
      <c r="C134" s="33" t="s">
        <v>67</v>
      </c>
      <c r="D134" s="29">
        <v>316</v>
      </c>
      <c r="E134" s="29">
        <v>488718.54889999999</v>
      </c>
      <c r="F134" s="29">
        <v>306</v>
      </c>
      <c r="G134" s="29">
        <v>429242.8639</v>
      </c>
      <c r="H134" s="29">
        <v>10</v>
      </c>
      <c r="I134" s="29">
        <v>59475.684999999998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</row>
    <row r="135" spans="1:17" x14ac:dyDescent="0.45">
      <c r="A135" s="75"/>
      <c r="B135" s="76"/>
      <c r="C135" s="33" t="s">
        <v>68</v>
      </c>
      <c r="D135" s="29">
        <v>306</v>
      </c>
      <c r="E135" s="29">
        <v>1168197.4519</v>
      </c>
      <c r="F135" s="29">
        <v>185</v>
      </c>
      <c r="G135" s="29">
        <v>165372.709</v>
      </c>
      <c r="H135" s="29">
        <v>89</v>
      </c>
      <c r="I135" s="29">
        <v>543802.20689999999</v>
      </c>
      <c r="J135" s="29">
        <v>27</v>
      </c>
      <c r="K135" s="29">
        <v>332509.73499999999</v>
      </c>
      <c r="L135" s="29">
        <v>5</v>
      </c>
      <c r="M135" s="29">
        <v>126512.80100000001</v>
      </c>
      <c r="N135" s="29">
        <v>0</v>
      </c>
      <c r="O135" s="29">
        <v>0</v>
      </c>
      <c r="P135" s="29">
        <v>0</v>
      </c>
      <c r="Q135" s="29">
        <v>0</v>
      </c>
    </row>
    <row r="136" spans="1:17" x14ac:dyDescent="0.45">
      <c r="A136" s="75"/>
      <c r="B136" s="76" t="s">
        <v>109</v>
      </c>
      <c r="C136" s="33" t="s">
        <v>67</v>
      </c>
      <c r="D136" s="29">
        <v>336</v>
      </c>
      <c r="E136" s="29">
        <v>173571.58300000001</v>
      </c>
      <c r="F136" s="29">
        <v>336</v>
      </c>
      <c r="G136" s="29">
        <v>173571.58300000001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  <c r="N136" s="29">
        <v>0</v>
      </c>
      <c r="O136" s="29">
        <v>0</v>
      </c>
      <c r="P136" s="29">
        <v>0</v>
      </c>
      <c r="Q136" s="29">
        <v>0</v>
      </c>
    </row>
    <row r="137" spans="1:17" x14ac:dyDescent="0.45">
      <c r="A137" s="75"/>
      <c r="B137" s="76"/>
      <c r="C137" s="33" t="s">
        <v>68</v>
      </c>
      <c r="D137" s="29">
        <v>152</v>
      </c>
      <c r="E137" s="29">
        <v>145337.0766</v>
      </c>
      <c r="F137" s="29">
        <v>149</v>
      </c>
      <c r="G137" s="29">
        <v>113952.93060000001</v>
      </c>
      <c r="H137" s="29">
        <v>2</v>
      </c>
      <c r="I137" s="29">
        <v>7698.32</v>
      </c>
      <c r="J137" s="29">
        <v>0</v>
      </c>
      <c r="K137" s="29">
        <v>0</v>
      </c>
      <c r="L137" s="29">
        <v>1</v>
      </c>
      <c r="M137" s="29">
        <v>23685.826000000001</v>
      </c>
      <c r="N137" s="29">
        <v>0</v>
      </c>
      <c r="O137" s="29">
        <v>0</v>
      </c>
      <c r="P137" s="29">
        <v>0</v>
      </c>
      <c r="Q137" s="29">
        <v>0</v>
      </c>
    </row>
    <row r="138" spans="1:17" x14ac:dyDescent="0.45">
      <c r="A138" s="75"/>
      <c r="B138" s="76" t="s">
        <v>110</v>
      </c>
      <c r="C138" s="33" t="s">
        <v>67</v>
      </c>
      <c r="D138" s="29">
        <v>3</v>
      </c>
      <c r="E138" s="29">
        <v>3084.2</v>
      </c>
      <c r="F138" s="29">
        <v>3</v>
      </c>
      <c r="G138" s="29">
        <v>3084.2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0</v>
      </c>
    </row>
    <row r="139" spans="1:17" x14ac:dyDescent="0.45">
      <c r="A139" s="75"/>
      <c r="B139" s="76"/>
      <c r="C139" s="33" t="s">
        <v>68</v>
      </c>
      <c r="D139" s="29">
        <v>5</v>
      </c>
      <c r="E139" s="29">
        <v>1455.82</v>
      </c>
      <c r="F139" s="29">
        <v>5</v>
      </c>
      <c r="G139" s="29">
        <v>1455.82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</row>
    <row r="140" spans="1:17" x14ac:dyDescent="0.45">
      <c r="A140" s="75"/>
      <c r="B140" s="76" t="s">
        <v>111</v>
      </c>
      <c r="C140" s="33" t="s">
        <v>67</v>
      </c>
      <c r="D140" s="29">
        <v>125</v>
      </c>
      <c r="E140" s="29">
        <v>455206.43150000001</v>
      </c>
      <c r="F140" s="29">
        <v>106</v>
      </c>
      <c r="G140" s="29">
        <v>230227.288</v>
      </c>
      <c r="H140" s="29">
        <v>19</v>
      </c>
      <c r="I140" s="29">
        <v>224979.14350000001</v>
      </c>
      <c r="J140" s="29">
        <v>0</v>
      </c>
      <c r="K140" s="29">
        <v>0</v>
      </c>
      <c r="L140" s="29">
        <v>0</v>
      </c>
      <c r="M140" s="29">
        <v>0</v>
      </c>
      <c r="N140" s="29">
        <v>0</v>
      </c>
      <c r="O140" s="29">
        <v>0</v>
      </c>
      <c r="P140" s="29">
        <v>0</v>
      </c>
      <c r="Q140" s="29">
        <v>0</v>
      </c>
    </row>
    <row r="141" spans="1:17" x14ac:dyDescent="0.45">
      <c r="A141" s="75"/>
      <c r="B141" s="76"/>
      <c r="C141" s="33" t="s">
        <v>68</v>
      </c>
      <c r="D141" s="29">
        <v>257</v>
      </c>
      <c r="E141" s="29">
        <v>1067630.7707</v>
      </c>
      <c r="F141" s="29">
        <v>162</v>
      </c>
      <c r="G141" s="29">
        <v>215134.51300000001</v>
      </c>
      <c r="H141" s="29">
        <v>77</v>
      </c>
      <c r="I141" s="29">
        <v>438499.36469999998</v>
      </c>
      <c r="J141" s="29">
        <v>8</v>
      </c>
      <c r="K141" s="29">
        <v>102914.54300000001</v>
      </c>
      <c r="L141" s="29">
        <v>7</v>
      </c>
      <c r="M141" s="29">
        <v>163953.4</v>
      </c>
      <c r="N141" s="29">
        <v>3</v>
      </c>
      <c r="O141" s="29">
        <v>147128.95000000001</v>
      </c>
      <c r="P141" s="29">
        <v>0</v>
      </c>
      <c r="Q141" s="29">
        <v>0</v>
      </c>
    </row>
    <row r="142" spans="1:17" x14ac:dyDescent="0.45">
      <c r="A142" s="75"/>
      <c r="B142" s="76" t="s">
        <v>112</v>
      </c>
      <c r="C142" s="33" t="s">
        <v>67</v>
      </c>
      <c r="D142" s="29">
        <v>743</v>
      </c>
      <c r="E142" s="29">
        <v>997001.88749999995</v>
      </c>
      <c r="F142" s="29">
        <v>731</v>
      </c>
      <c r="G142" s="29">
        <v>931254.44850000006</v>
      </c>
      <c r="H142" s="29">
        <v>12</v>
      </c>
      <c r="I142" s="29">
        <v>65747.438999999998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</row>
    <row r="143" spans="1:17" x14ac:dyDescent="0.45">
      <c r="A143" s="75"/>
      <c r="B143" s="76"/>
      <c r="C143" s="33" t="s">
        <v>68</v>
      </c>
      <c r="D143" s="29">
        <v>50</v>
      </c>
      <c r="E143" s="29">
        <v>148441.17069999999</v>
      </c>
      <c r="F143" s="29">
        <v>38</v>
      </c>
      <c r="G143" s="29">
        <v>45188.327499999999</v>
      </c>
      <c r="H143" s="29">
        <v>9</v>
      </c>
      <c r="I143" s="29">
        <v>44562.027499999997</v>
      </c>
      <c r="J143" s="29">
        <v>0</v>
      </c>
      <c r="K143" s="29">
        <v>0</v>
      </c>
      <c r="L143" s="29">
        <v>3</v>
      </c>
      <c r="M143" s="29">
        <v>58690.815699999999</v>
      </c>
      <c r="N143" s="29">
        <v>0</v>
      </c>
      <c r="O143" s="29">
        <v>0</v>
      </c>
      <c r="P143" s="29">
        <v>0</v>
      </c>
      <c r="Q143" s="29">
        <v>0</v>
      </c>
    </row>
    <row r="144" spans="1:17" x14ac:dyDescent="0.45">
      <c r="A144" s="75" t="s">
        <v>119</v>
      </c>
      <c r="B144" s="76" t="s">
        <v>103</v>
      </c>
      <c r="C144" s="33" t="s">
        <v>67</v>
      </c>
      <c r="D144" s="29">
        <v>1251</v>
      </c>
      <c r="E144" s="29">
        <v>335806.58250000002</v>
      </c>
      <c r="F144" s="29">
        <v>1251</v>
      </c>
      <c r="G144" s="29">
        <v>335806.58250000002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29">
        <v>0</v>
      </c>
      <c r="N144" s="29">
        <v>0</v>
      </c>
      <c r="O144" s="29">
        <v>0</v>
      </c>
      <c r="P144" s="29">
        <v>0</v>
      </c>
      <c r="Q144" s="29">
        <v>0</v>
      </c>
    </row>
    <row r="145" spans="1:17" x14ac:dyDescent="0.45">
      <c r="A145" s="75"/>
      <c r="B145" s="76"/>
      <c r="C145" s="33" t="s">
        <v>68</v>
      </c>
      <c r="D145" s="29">
        <v>137</v>
      </c>
      <c r="E145" s="29">
        <v>110343.681</v>
      </c>
      <c r="F145" s="29">
        <v>131</v>
      </c>
      <c r="G145" s="29">
        <v>43488.510999999999</v>
      </c>
      <c r="H145" s="29">
        <v>2</v>
      </c>
      <c r="I145" s="29">
        <v>10546.38</v>
      </c>
      <c r="J145" s="29">
        <v>4</v>
      </c>
      <c r="K145" s="29">
        <v>56308.79</v>
      </c>
      <c r="L145" s="29">
        <v>0</v>
      </c>
      <c r="M145" s="29">
        <v>0</v>
      </c>
      <c r="N145" s="29">
        <v>0</v>
      </c>
      <c r="O145" s="29">
        <v>0</v>
      </c>
      <c r="P145" s="29">
        <v>0</v>
      </c>
      <c r="Q145" s="29">
        <v>0</v>
      </c>
    </row>
    <row r="146" spans="1:17" x14ac:dyDescent="0.45">
      <c r="A146" s="75"/>
      <c r="B146" s="76" t="s">
        <v>104</v>
      </c>
      <c r="C146" s="33" t="s">
        <v>67</v>
      </c>
      <c r="D146" s="29">
        <v>2091</v>
      </c>
      <c r="E146" s="29">
        <v>564137.43000000005</v>
      </c>
      <c r="F146" s="29">
        <v>2090</v>
      </c>
      <c r="G146" s="29">
        <v>561002.29</v>
      </c>
      <c r="H146" s="29">
        <v>1</v>
      </c>
      <c r="I146" s="29">
        <v>3135.14</v>
      </c>
      <c r="J146" s="29">
        <v>0</v>
      </c>
      <c r="K146" s="29"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</row>
    <row r="147" spans="1:17" x14ac:dyDescent="0.45">
      <c r="A147" s="75"/>
      <c r="B147" s="76"/>
      <c r="C147" s="33" t="s">
        <v>68</v>
      </c>
      <c r="D147" s="29">
        <v>258</v>
      </c>
      <c r="E147" s="29">
        <v>86964.036999999997</v>
      </c>
      <c r="F147" s="29">
        <v>257</v>
      </c>
      <c r="G147" s="29">
        <v>79614.616999999998</v>
      </c>
      <c r="H147" s="29">
        <v>1</v>
      </c>
      <c r="I147" s="29">
        <v>7349.42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  <c r="P147" s="29">
        <v>0</v>
      </c>
      <c r="Q147" s="29">
        <v>0</v>
      </c>
    </row>
    <row r="148" spans="1:17" x14ac:dyDescent="0.45">
      <c r="A148" s="75"/>
      <c r="B148" s="76" t="s">
        <v>105</v>
      </c>
      <c r="C148" s="33" t="s">
        <v>67</v>
      </c>
      <c r="D148" s="29">
        <v>11</v>
      </c>
      <c r="E148" s="29">
        <v>5116.8</v>
      </c>
      <c r="F148" s="29">
        <v>11</v>
      </c>
      <c r="G148" s="29">
        <v>5116.8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  <c r="P148" s="29">
        <v>0</v>
      </c>
      <c r="Q148" s="29">
        <v>0</v>
      </c>
    </row>
    <row r="149" spans="1:17" x14ac:dyDescent="0.45">
      <c r="A149" s="75"/>
      <c r="B149" s="76"/>
      <c r="C149" s="33" t="s">
        <v>68</v>
      </c>
      <c r="D149" s="29">
        <v>6</v>
      </c>
      <c r="E149" s="29">
        <v>17258.21</v>
      </c>
      <c r="F149" s="29">
        <v>3</v>
      </c>
      <c r="G149" s="29">
        <v>2244.9699999999998</v>
      </c>
      <c r="H149" s="29">
        <v>3</v>
      </c>
      <c r="I149" s="29">
        <v>15013.24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9">
        <v>0</v>
      </c>
    </row>
    <row r="150" spans="1:17" x14ac:dyDescent="0.45">
      <c r="A150" s="75"/>
      <c r="B150" s="76" t="s">
        <v>106</v>
      </c>
      <c r="C150" s="33" t="s">
        <v>67</v>
      </c>
      <c r="D150" s="29">
        <v>4</v>
      </c>
      <c r="E150" s="29">
        <v>16709.5</v>
      </c>
      <c r="F150" s="29">
        <v>4</v>
      </c>
      <c r="G150" s="29">
        <v>16709.5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29">
        <v>0</v>
      </c>
      <c r="N150" s="29">
        <v>0</v>
      </c>
      <c r="O150" s="29">
        <v>0</v>
      </c>
      <c r="P150" s="29">
        <v>0</v>
      </c>
      <c r="Q150" s="29">
        <v>0</v>
      </c>
    </row>
    <row r="151" spans="1:17" x14ac:dyDescent="0.45">
      <c r="A151" s="75"/>
      <c r="B151" s="76"/>
      <c r="C151" s="33" t="s">
        <v>68</v>
      </c>
      <c r="D151" s="29">
        <v>10</v>
      </c>
      <c r="E151" s="29">
        <v>99916.75</v>
      </c>
      <c r="F151" s="29">
        <v>6</v>
      </c>
      <c r="G151" s="29">
        <v>1050.1400000000001</v>
      </c>
      <c r="H151" s="29">
        <v>1</v>
      </c>
      <c r="I151" s="29">
        <v>3390.1</v>
      </c>
      <c r="J151" s="29">
        <v>0</v>
      </c>
      <c r="K151" s="29">
        <v>0</v>
      </c>
      <c r="L151" s="29">
        <v>2</v>
      </c>
      <c r="M151" s="29">
        <v>49599.4</v>
      </c>
      <c r="N151" s="29">
        <v>1</v>
      </c>
      <c r="O151" s="29">
        <v>45877.11</v>
      </c>
      <c r="P151" s="29">
        <v>0</v>
      </c>
      <c r="Q151" s="29">
        <v>0</v>
      </c>
    </row>
    <row r="152" spans="1:17" x14ac:dyDescent="0.45">
      <c r="A152" s="75"/>
      <c r="B152" s="76" t="s">
        <v>107</v>
      </c>
      <c r="C152" s="33" t="s">
        <v>67</v>
      </c>
      <c r="D152" s="29">
        <v>9</v>
      </c>
      <c r="E152" s="29">
        <v>10234.280000000001</v>
      </c>
      <c r="F152" s="29">
        <v>9</v>
      </c>
      <c r="G152" s="29">
        <v>10234.280000000001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29">
        <v>0</v>
      </c>
      <c r="N152" s="29">
        <v>0</v>
      </c>
      <c r="O152" s="29">
        <v>0</v>
      </c>
      <c r="P152" s="29">
        <v>0</v>
      </c>
      <c r="Q152" s="29">
        <v>0</v>
      </c>
    </row>
    <row r="153" spans="1:17" x14ac:dyDescent="0.45">
      <c r="A153" s="75"/>
      <c r="B153" s="76"/>
      <c r="C153" s="33" t="s">
        <v>68</v>
      </c>
      <c r="D153" s="29">
        <v>10</v>
      </c>
      <c r="E153" s="29">
        <v>16526.509999999998</v>
      </c>
      <c r="F153" s="29">
        <v>9</v>
      </c>
      <c r="G153" s="29">
        <v>11856.43</v>
      </c>
      <c r="H153" s="29">
        <v>1</v>
      </c>
      <c r="I153" s="29">
        <v>4670.08</v>
      </c>
      <c r="J153" s="29">
        <v>0</v>
      </c>
      <c r="K153" s="29">
        <v>0</v>
      </c>
      <c r="L153" s="29">
        <v>0</v>
      </c>
      <c r="M153" s="29">
        <v>0</v>
      </c>
      <c r="N153" s="29">
        <v>0</v>
      </c>
      <c r="O153" s="29">
        <v>0</v>
      </c>
      <c r="P153" s="29">
        <v>0</v>
      </c>
      <c r="Q153" s="29">
        <v>0</v>
      </c>
    </row>
    <row r="154" spans="1:17" x14ac:dyDescent="0.45">
      <c r="A154" s="75"/>
      <c r="B154" s="76" t="s">
        <v>108</v>
      </c>
      <c r="C154" s="33" t="s">
        <v>67</v>
      </c>
      <c r="D154" s="29">
        <v>14</v>
      </c>
      <c r="E154" s="29">
        <v>15707.91</v>
      </c>
      <c r="F154" s="29">
        <v>14</v>
      </c>
      <c r="G154" s="29">
        <v>15707.91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0</v>
      </c>
      <c r="O154" s="29">
        <v>0</v>
      </c>
      <c r="P154" s="29">
        <v>0</v>
      </c>
      <c r="Q154" s="29">
        <v>0</v>
      </c>
    </row>
    <row r="155" spans="1:17" x14ac:dyDescent="0.45">
      <c r="A155" s="75"/>
      <c r="B155" s="76"/>
      <c r="C155" s="33" t="s">
        <v>68</v>
      </c>
      <c r="D155" s="29">
        <v>99</v>
      </c>
      <c r="E155" s="29">
        <v>470202.38</v>
      </c>
      <c r="F155" s="29">
        <v>49</v>
      </c>
      <c r="G155" s="29">
        <v>44938.555</v>
      </c>
      <c r="H155" s="29">
        <v>37</v>
      </c>
      <c r="I155" s="29">
        <v>238714.85</v>
      </c>
      <c r="J155" s="29">
        <v>9</v>
      </c>
      <c r="K155" s="29">
        <v>111557.91499999999</v>
      </c>
      <c r="L155" s="29">
        <v>4</v>
      </c>
      <c r="M155" s="29">
        <v>74991.06</v>
      </c>
      <c r="N155" s="29">
        <v>0</v>
      </c>
      <c r="O155" s="29">
        <v>0</v>
      </c>
      <c r="P155" s="29">
        <v>0</v>
      </c>
      <c r="Q155" s="29">
        <v>0</v>
      </c>
    </row>
    <row r="156" spans="1:17" x14ac:dyDescent="0.45">
      <c r="A156" s="75"/>
      <c r="B156" s="76" t="s">
        <v>109</v>
      </c>
      <c r="C156" s="33" t="s">
        <v>67</v>
      </c>
      <c r="D156" s="29">
        <v>50</v>
      </c>
      <c r="E156" s="29">
        <v>32598.694</v>
      </c>
      <c r="F156" s="29">
        <v>50</v>
      </c>
      <c r="G156" s="29">
        <v>32598.694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  <c r="P156" s="29">
        <v>0</v>
      </c>
      <c r="Q156" s="29">
        <v>0</v>
      </c>
    </row>
    <row r="157" spans="1:17" x14ac:dyDescent="0.45">
      <c r="A157" s="75"/>
      <c r="B157" s="76"/>
      <c r="C157" s="33" t="s">
        <v>68</v>
      </c>
      <c r="D157" s="29">
        <v>60</v>
      </c>
      <c r="E157" s="29">
        <v>40237.2497</v>
      </c>
      <c r="F157" s="29">
        <v>60</v>
      </c>
      <c r="G157" s="29">
        <v>40237.2497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29">
        <v>0</v>
      </c>
      <c r="N157" s="29">
        <v>0</v>
      </c>
      <c r="O157" s="29">
        <v>0</v>
      </c>
      <c r="P157" s="29">
        <v>0</v>
      </c>
      <c r="Q157" s="29">
        <v>0</v>
      </c>
    </row>
    <row r="158" spans="1:17" x14ac:dyDescent="0.45">
      <c r="A158" s="75"/>
      <c r="B158" s="34" t="s">
        <v>110</v>
      </c>
      <c r="C158" s="33" t="s">
        <v>67</v>
      </c>
      <c r="D158" s="29">
        <v>4</v>
      </c>
      <c r="E158" s="29">
        <v>433.06</v>
      </c>
      <c r="F158" s="29">
        <v>4</v>
      </c>
      <c r="G158" s="29">
        <v>433.06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v>0</v>
      </c>
      <c r="Q158" s="29">
        <v>0</v>
      </c>
    </row>
    <row r="159" spans="1:17" x14ac:dyDescent="0.45">
      <c r="A159" s="75"/>
      <c r="B159" s="76" t="s">
        <v>111</v>
      </c>
      <c r="C159" s="33" t="s">
        <v>67</v>
      </c>
      <c r="D159" s="29">
        <v>8</v>
      </c>
      <c r="E159" s="29">
        <v>4458.625</v>
      </c>
      <c r="F159" s="29">
        <v>8</v>
      </c>
      <c r="G159" s="29">
        <v>4458.625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</row>
    <row r="160" spans="1:17" x14ac:dyDescent="0.45">
      <c r="A160" s="75"/>
      <c r="B160" s="76"/>
      <c r="C160" s="33" t="s">
        <v>68</v>
      </c>
      <c r="D160" s="29">
        <v>27</v>
      </c>
      <c r="E160" s="29">
        <v>81476.794999999998</v>
      </c>
      <c r="F160" s="29">
        <v>21</v>
      </c>
      <c r="G160" s="29">
        <v>21182.685000000001</v>
      </c>
      <c r="H160" s="29">
        <v>5</v>
      </c>
      <c r="I160" s="29">
        <v>25251.27</v>
      </c>
      <c r="J160" s="29">
        <v>0</v>
      </c>
      <c r="K160" s="29">
        <v>0</v>
      </c>
      <c r="L160" s="29">
        <v>0</v>
      </c>
      <c r="M160" s="29">
        <v>0</v>
      </c>
      <c r="N160" s="29">
        <v>1</v>
      </c>
      <c r="O160" s="29">
        <v>35042.839999999997</v>
      </c>
      <c r="P160" s="29">
        <v>0</v>
      </c>
      <c r="Q160" s="29">
        <v>0</v>
      </c>
    </row>
    <row r="161" spans="1:17" x14ac:dyDescent="0.45">
      <c r="A161" s="75"/>
      <c r="B161" s="76" t="s">
        <v>112</v>
      </c>
      <c r="C161" s="33" t="s">
        <v>67</v>
      </c>
      <c r="D161" s="29">
        <v>84</v>
      </c>
      <c r="E161" s="29">
        <v>64323.216999999997</v>
      </c>
      <c r="F161" s="29">
        <v>83</v>
      </c>
      <c r="G161" s="29">
        <v>57550.116999999998</v>
      </c>
      <c r="H161" s="29">
        <v>1</v>
      </c>
      <c r="I161" s="29">
        <v>6773.1</v>
      </c>
      <c r="J161" s="29">
        <v>0</v>
      </c>
      <c r="K161" s="29">
        <v>0</v>
      </c>
      <c r="L161" s="29">
        <v>0</v>
      </c>
      <c r="M161" s="29">
        <v>0</v>
      </c>
      <c r="N161" s="29">
        <v>0</v>
      </c>
      <c r="O161" s="29">
        <v>0</v>
      </c>
      <c r="P161" s="29">
        <v>0</v>
      </c>
      <c r="Q161" s="29">
        <v>0</v>
      </c>
    </row>
    <row r="162" spans="1:17" x14ac:dyDescent="0.45">
      <c r="A162" s="75"/>
      <c r="B162" s="76"/>
      <c r="C162" s="33" t="s">
        <v>68</v>
      </c>
      <c r="D162" s="29">
        <v>3</v>
      </c>
      <c r="E162" s="29">
        <v>2337.67</v>
      </c>
      <c r="F162" s="29">
        <v>3</v>
      </c>
      <c r="G162" s="29">
        <v>2337.67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0</v>
      </c>
      <c r="N162" s="29">
        <v>0</v>
      </c>
      <c r="O162" s="29">
        <v>0</v>
      </c>
      <c r="P162" s="29">
        <v>0</v>
      </c>
      <c r="Q162" s="29">
        <v>0</v>
      </c>
    </row>
    <row r="163" spans="1:17" x14ac:dyDescent="0.45">
      <c r="A163" s="75" t="s">
        <v>120</v>
      </c>
      <c r="B163" s="76" t="s">
        <v>103</v>
      </c>
      <c r="C163" s="33" t="s">
        <v>67</v>
      </c>
      <c r="D163" s="29">
        <v>66279</v>
      </c>
      <c r="E163" s="29">
        <v>31681588.003105</v>
      </c>
      <c r="F163" s="29">
        <v>66017</v>
      </c>
      <c r="G163" s="29">
        <v>28155723.401804999</v>
      </c>
      <c r="H163" s="29">
        <v>260</v>
      </c>
      <c r="I163" s="29">
        <v>3353474.7193</v>
      </c>
      <c r="J163" s="29">
        <v>0</v>
      </c>
      <c r="K163" s="29">
        <v>0</v>
      </c>
      <c r="L163" s="29">
        <v>1</v>
      </c>
      <c r="M163" s="29">
        <v>53572.2</v>
      </c>
      <c r="N163" s="29">
        <v>1</v>
      </c>
      <c r="O163" s="29">
        <v>118817.682</v>
      </c>
      <c r="P163" s="29">
        <v>0</v>
      </c>
      <c r="Q163" s="29">
        <v>0</v>
      </c>
    </row>
    <row r="164" spans="1:17" x14ac:dyDescent="0.45">
      <c r="A164" s="75"/>
      <c r="B164" s="76"/>
      <c r="C164" s="33" t="s">
        <v>68</v>
      </c>
      <c r="D164" s="29">
        <v>6513</v>
      </c>
      <c r="E164" s="29">
        <v>4139501.3928999999</v>
      </c>
      <c r="F164" s="29">
        <v>6345</v>
      </c>
      <c r="G164" s="29">
        <v>3056781.6669000001</v>
      </c>
      <c r="H164" s="29">
        <v>153</v>
      </c>
      <c r="I164" s="29">
        <v>842533.51199999999</v>
      </c>
      <c r="J164" s="29">
        <v>9</v>
      </c>
      <c r="K164" s="29">
        <v>105800.174</v>
      </c>
      <c r="L164" s="29">
        <v>6</v>
      </c>
      <c r="M164" s="29">
        <v>134386.04</v>
      </c>
      <c r="N164" s="29">
        <v>0</v>
      </c>
      <c r="O164" s="29">
        <v>0</v>
      </c>
      <c r="P164" s="29">
        <v>0</v>
      </c>
      <c r="Q164" s="29">
        <v>0</v>
      </c>
    </row>
    <row r="165" spans="1:17" x14ac:dyDescent="0.45">
      <c r="A165" s="75"/>
      <c r="B165" s="76" t="s">
        <v>104</v>
      </c>
      <c r="C165" s="33" t="s">
        <v>67</v>
      </c>
      <c r="D165" s="29">
        <v>103049</v>
      </c>
      <c r="E165" s="29">
        <v>44446456.6008</v>
      </c>
      <c r="F165" s="29">
        <v>102857</v>
      </c>
      <c r="G165" s="29">
        <v>41981844.3292</v>
      </c>
      <c r="H165" s="29">
        <v>182</v>
      </c>
      <c r="I165" s="29">
        <v>1712055.9816000001</v>
      </c>
      <c r="J165" s="29">
        <v>7</v>
      </c>
      <c r="K165" s="29">
        <v>148563.29999999999</v>
      </c>
      <c r="L165" s="29">
        <v>2</v>
      </c>
      <c r="M165" s="29">
        <v>175743.4</v>
      </c>
      <c r="N165" s="29">
        <v>0</v>
      </c>
      <c r="O165" s="29">
        <v>0</v>
      </c>
      <c r="P165" s="29">
        <v>1</v>
      </c>
      <c r="Q165" s="29">
        <v>428249.59</v>
      </c>
    </row>
    <row r="166" spans="1:17" x14ac:dyDescent="0.45">
      <c r="A166" s="75"/>
      <c r="B166" s="76"/>
      <c r="C166" s="33" t="s">
        <v>68</v>
      </c>
      <c r="D166" s="29">
        <v>10750</v>
      </c>
      <c r="E166" s="29">
        <v>4863179.7983999997</v>
      </c>
      <c r="F166" s="29">
        <v>10647</v>
      </c>
      <c r="G166" s="29">
        <v>4194292.5093999999</v>
      </c>
      <c r="H166" s="29">
        <v>92</v>
      </c>
      <c r="I166" s="29">
        <v>488214.24900000001</v>
      </c>
      <c r="J166" s="29">
        <v>8</v>
      </c>
      <c r="K166" s="29">
        <v>98208.38</v>
      </c>
      <c r="L166" s="29">
        <v>2</v>
      </c>
      <c r="M166" s="29">
        <v>45173.14</v>
      </c>
      <c r="N166" s="29">
        <v>1</v>
      </c>
      <c r="O166" s="29">
        <v>37291.519999999997</v>
      </c>
      <c r="P166" s="29">
        <v>0</v>
      </c>
      <c r="Q166" s="29">
        <v>0</v>
      </c>
    </row>
    <row r="167" spans="1:17" x14ac:dyDescent="0.45">
      <c r="A167" s="75"/>
      <c r="B167" s="76" t="s">
        <v>105</v>
      </c>
      <c r="C167" s="33" t="s">
        <v>67</v>
      </c>
      <c r="D167" s="29">
        <v>679</v>
      </c>
      <c r="E167" s="29">
        <v>689975.75300000003</v>
      </c>
      <c r="F167" s="29">
        <v>659</v>
      </c>
      <c r="G167" s="29">
        <v>407720.663</v>
      </c>
      <c r="H167" s="29">
        <v>17</v>
      </c>
      <c r="I167" s="29">
        <v>130601.01</v>
      </c>
      <c r="J167" s="29">
        <v>1</v>
      </c>
      <c r="K167" s="29">
        <v>13607.86</v>
      </c>
      <c r="L167" s="29">
        <v>2</v>
      </c>
      <c r="M167" s="29">
        <v>138046.22</v>
      </c>
      <c r="N167" s="29">
        <v>0</v>
      </c>
      <c r="O167" s="29">
        <v>0</v>
      </c>
      <c r="P167" s="29">
        <v>0</v>
      </c>
      <c r="Q167" s="29">
        <v>0</v>
      </c>
    </row>
    <row r="168" spans="1:17" x14ac:dyDescent="0.45">
      <c r="A168" s="75"/>
      <c r="B168" s="76"/>
      <c r="C168" s="33" t="s">
        <v>68</v>
      </c>
      <c r="D168" s="29">
        <v>549</v>
      </c>
      <c r="E168" s="29">
        <v>978854.61100000003</v>
      </c>
      <c r="F168" s="29">
        <v>486</v>
      </c>
      <c r="G168" s="29">
        <v>293938.21500000003</v>
      </c>
      <c r="H168" s="29">
        <v>49</v>
      </c>
      <c r="I168" s="29">
        <v>256016.34599999999</v>
      </c>
      <c r="J168" s="29">
        <v>9</v>
      </c>
      <c r="K168" s="29">
        <v>120707.09</v>
      </c>
      <c r="L168" s="29">
        <v>1</v>
      </c>
      <c r="M168" s="29">
        <v>52134.14</v>
      </c>
      <c r="N168" s="29">
        <v>1</v>
      </c>
      <c r="O168" s="29">
        <v>40695.25</v>
      </c>
      <c r="P168" s="29">
        <v>3</v>
      </c>
      <c r="Q168" s="29">
        <v>215363.57</v>
      </c>
    </row>
    <row r="169" spans="1:17" x14ac:dyDescent="0.45">
      <c r="A169" s="75"/>
      <c r="B169" s="76" t="s">
        <v>106</v>
      </c>
      <c r="C169" s="33" t="s">
        <v>67</v>
      </c>
      <c r="D169" s="29">
        <v>588</v>
      </c>
      <c r="E169" s="29">
        <v>9782073.3214999996</v>
      </c>
      <c r="F169" s="29">
        <v>551</v>
      </c>
      <c r="G169" s="29">
        <v>625534.18770000001</v>
      </c>
      <c r="H169" s="29">
        <v>30</v>
      </c>
      <c r="I169" s="29">
        <v>7237165.1349999998</v>
      </c>
      <c r="J169" s="29">
        <v>2</v>
      </c>
      <c r="K169" s="29">
        <v>1612424.64</v>
      </c>
      <c r="L169" s="29">
        <v>2</v>
      </c>
      <c r="M169" s="29">
        <v>113300.79</v>
      </c>
      <c r="N169" s="29">
        <v>1</v>
      </c>
      <c r="O169" s="29">
        <v>39870.618799999997</v>
      </c>
      <c r="P169" s="29">
        <v>2</v>
      </c>
      <c r="Q169" s="29">
        <v>153777.95000000001</v>
      </c>
    </row>
    <row r="170" spans="1:17" x14ac:dyDescent="0.45">
      <c r="A170" s="75"/>
      <c r="B170" s="76"/>
      <c r="C170" s="33" t="s">
        <v>68</v>
      </c>
      <c r="D170" s="29">
        <v>334</v>
      </c>
      <c r="E170" s="29">
        <v>6924808.2309999997</v>
      </c>
      <c r="F170" s="29">
        <v>153</v>
      </c>
      <c r="G170" s="29">
        <v>220659.14</v>
      </c>
      <c r="H170" s="29">
        <v>66</v>
      </c>
      <c r="I170" s="29">
        <v>387146.826</v>
      </c>
      <c r="J170" s="29">
        <v>14</v>
      </c>
      <c r="K170" s="29">
        <v>185183.625</v>
      </c>
      <c r="L170" s="29">
        <v>28</v>
      </c>
      <c r="M170" s="29">
        <v>757406.01</v>
      </c>
      <c r="N170" s="29">
        <v>56</v>
      </c>
      <c r="O170" s="29">
        <v>2723023.78</v>
      </c>
      <c r="P170" s="29">
        <v>17</v>
      </c>
      <c r="Q170" s="29">
        <v>2651388.85</v>
      </c>
    </row>
    <row r="171" spans="1:17" x14ac:dyDescent="0.45">
      <c r="A171" s="75"/>
      <c r="B171" s="76" t="s">
        <v>107</v>
      </c>
      <c r="C171" s="33" t="s">
        <v>67</v>
      </c>
      <c r="D171" s="29">
        <v>359</v>
      </c>
      <c r="E171" s="29">
        <v>2262719.6150000002</v>
      </c>
      <c r="F171" s="29">
        <v>211</v>
      </c>
      <c r="G171" s="29">
        <v>588635.06000000006</v>
      </c>
      <c r="H171" s="29">
        <v>134</v>
      </c>
      <c r="I171" s="29">
        <v>1344155.845</v>
      </c>
      <c r="J171" s="29">
        <v>12</v>
      </c>
      <c r="K171" s="29">
        <v>239512.13</v>
      </c>
      <c r="L171" s="29">
        <v>2</v>
      </c>
      <c r="M171" s="29">
        <v>90416.58</v>
      </c>
      <c r="N171" s="29">
        <v>0</v>
      </c>
      <c r="O171" s="29">
        <v>0</v>
      </c>
      <c r="P171" s="29">
        <v>0</v>
      </c>
      <c r="Q171" s="29">
        <v>0</v>
      </c>
    </row>
    <row r="172" spans="1:17" x14ac:dyDescent="0.45">
      <c r="A172" s="75"/>
      <c r="B172" s="76"/>
      <c r="C172" s="33" t="s">
        <v>68</v>
      </c>
      <c r="D172" s="29">
        <v>359</v>
      </c>
      <c r="E172" s="29">
        <v>2788302.3196999999</v>
      </c>
      <c r="F172" s="29">
        <v>175</v>
      </c>
      <c r="G172" s="29">
        <v>229002.92559999999</v>
      </c>
      <c r="H172" s="29">
        <v>135</v>
      </c>
      <c r="I172" s="29">
        <v>799234.58200000005</v>
      </c>
      <c r="J172" s="29">
        <v>18</v>
      </c>
      <c r="K172" s="29">
        <v>236912.84700000001</v>
      </c>
      <c r="L172" s="29">
        <v>15</v>
      </c>
      <c r="M172" s="29">
        <v>337612.76510000002</v>
      </c>
      <c r="N172" s="29">
        <v>9</v>
      </c>
      <c r="O172" s="29">
        <v>503125.96</v>
      </c>
      <c r="P172" s="29">
        <v>7</v>
      </c>
      <c r="Q172" s="29">
        <v>682413.24</v>
      </c>
    </row>
    <row r="173" spans="1:17" x14ac:dyDescent="0.45">
      <c r="A173" s="75"/>
      <c r="B173" s="76" t="s">
        <v>108</v>
      </c>
      <c r="C173" s="33" t="s">
        <v>67</v>
      </c>
      <c r="D173" s="29">
        <v>2024</v>
      </c>
      <c r="E173" s="29">
        <v>3213394.5621000002</v>
      </c>
      <c r="F173" s="29">
        <v>1846</v>
      </c>
      <c r="G173" s="29">
        <v>1961730.9841</v>
      </c>
      <c r="H173" s="29">
        <v>168</v>
      </c>
      <c r="I173" s="29">
        <v>1087576.048</v>
      </c>
      <c r="J173" s="29">
        <v>10</v>
      </c>
      <c r="K173" s="29">
        <v>164087.53</v>
      </c>
      <c r="L173" s="29">
        <v>0</v>
      </c>
      <c r="M173" s="29">
        <v>0</v>
      </c>
      <c r="N173" s="29">
        <v>0</v>
      </c>
      <c r="O173" s="29">
        <v>0</v>
      </c>
      <c r="P173" s="29">
        <v>0</v>
      </c>
      <c r="Q173" s="29">
        <v>0</v>
      </c>
    </row>
    <row r="174" spans="1:17" x14ac:dyDescent="0.45">
      <c r="A174" s="75"/>
      <c r="B174" s="76"/>
      <c r="C174" s="33" t="s">
        <v>68</v>
      </c>
      <c r="D174" s="29">
        <v>4258</v>
      </c>
      <c r="E174" s="29">
        <v>19852571.963199999</v>
      </c>
      <c r="F174" s="29">
        <v>2831</v>
      </c>
      <c r="G174" s="29">
        <v>2742412.9252999998</v>
      </c>
      <c r="H174" s="29">
        <v>989</v>
      </c>
      <c r="I174" s="29">
        <v>6205808.1266000001</v>
      </c>
      <c r="J174" s="29">
        <v>252</v>
      </c>
      <c r="K174" s="29">
        <v>3494119.2776000001</v>
      </c>
      <c r="L174" s="29">
        <v>143</v>
      </c>
      <c r="M174" s="29">
        <v>3755168.6137000001</v>
      </c>
      <c r="N174" s="29">
        <v>33</v>
      </c>
      <c r="O174" s="29">
        <v>2062368.83</v>
      </c>
      <c r="P174" s="29">
        <v>10</v>
      </c>
      <c r="Q174" s="29">
        <v>1592694.19</v>
      </c>
    </row>
    <row r="175" spans="1:17" x14ac:dyDescent="0.45">
      <c r="A175" s="75"/>
      <c r="B175" s="76" t="s">
        <v>109</v>
      </c>
      <c r="C175" s="33" t="s">
        <v>67</v>
      </c>
      <c r="D175" s="29">
        <v>3282</v>
      </c>
      <c r="E175" s="29">
        <v>2400400.8303999999</v>
      </c>
      <c r="F175" s="29">
        <v>3257</v>
      </c>
      <c r="G175" s="29">
        <v>2250227.8103999998</v>
      </c>
      <c r="H175" s="29">
        <v>25</v>
      </c>
      <c r="I175" s="29">
        <v>150173.01999999999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</row>
    <row r="176" spans="1:17" x14ac:dyDescent="0.45">
      <c r="A176" s="75"/>
      <c r="B176" s="76"/>
      <c r="C176" s="33" t="s">
        <v>68</v>
      </c>
      <c r="D176" s="29">
        <v>1082</v>
      </c>
      <c r="E176" s="29">
        <v>1254083.8425</v>
      </c>
      <c r="F176" s="29">
        <v>1017</v>
      </c>
      <c r="G176" s="29">
        <v>777711.70750000002</v>
      </c>
      <c r="H176" s="29">
        <v>56</v>
      </c>
      <c r="I176" s="29">
        <v>283639.375</v>
      </c>
      <c r="J176" s="29">
        <v>5</v>
      </c>
      <c r="K176" s="29">
        <v>93022.32</v>
      </c>
      <c r="L176" s="29">
        <v>4</v>
      </c>
      <c r="M176" s="29">
        <v>99710.44</v>
      </c>
      <c r="N176" s="29">
        <v>0</v>
      </c>
      <c r="O176" s="29">
        <v>0</v>
      </c>
      <c r="P176" s="29">
        <v>0</v>
      </c>
      <c r="Q176" s="29">
        <v>0</v>
      </c>
    </row>
    <row r="177" spans="1:17" x14ac:dyDescent="0.45">
      <c r="A177" s="75"/>
      <c r="B177" s="76" t="s">
        <v>110</v>
      </c>
      <c r="C177" s="33" t="s">
        <v>67</v>
      </c>
      <c r="D177" s="29">
        <v>170</v>
      </c>
      <c r="E177" s="29">
        <v>65604.214999999997</v>
      </c>
      <c r="F177" s="29">
        <v>166</v>
      </c>
      <c r="G177" s="29">
        <v>49174.275000000001</v>
      </c>
      <c r="H177" s="29">
        <v>4</v>
      </c>
      <c r="I177" s="29">
        <v>16429.939999999999</v>
      </c>
      <c r="J177" s="29">
        <v>0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29">
        <v>0</v>
      </c>
      <c r="Q177" s="29">
        <v>0</v>
      </c>
    </row>
    <row r="178" spans="1:17" x14ac:dyDescent="0.45">
      <c r="A178" s="75"/>
      <c r="B178" s="76"/>
      <c r="C178" s="33" t="s">
        <v>68</v>
      </c>
      <c r="D178" s="29">
        <v>143</v>
      </c>
      <c r="E178" s="29">
        <v>196771.23</v>
      </c>
      <c r="F178" s="29">
        <v>128</v>
      </c>
      <c r="G178" s="29">
        <v>71055.520000000004</v>
      </c>
      <c r="H178" s="29">
        <v>12</v>
      </c>
      <c r="I178" s="29">
        <v>76902.399999999994</v>
      </c>
      <c r="J178" s="29">
        <v>2</v>
      </c>
      <c r="K178" s="29">
        <v>28316.31</v>
      </c>
      <c r="L178" s="29">
        <v>1</v>
      </c>
      <c r="M178" s="29">
        <v>20497</v>
      </c>
      <c r="N178" s="29">
        <v>0</v>
      </c>
      <c r="O178" s="29">
        <v>0</v>
      </c>
      <c r="P178" s="29">
        <v>0</v>
      </c>
      <c r="Q178" s="29">
        <v>0</v>
      </c>
    </row>
    <row r="179" spans="1:17" x14ac:dyDescent="0.45">
      <c r="A179" s="75"/>
      <c r="B179" s="76" t="s">
        <v>111</v>
      </c>
      <c r="C179" s="33" t="s">
        <v>67</v>
      </c>
      <c r="D179" s="29">
        <v>1226</v>
      </c>
      <c r="E179" s="29">
        <v>1990161.1517</v>
      </c>
      <c r="F179" s="29">
        <v>1129</v>
      </c>
      <c r="G179" s="29">
        <v>1165108.7690000001</v>
      </c>
      <c r="H179" s="29">
        <v>91</v>
      </c>
      <c r="I179" s="29">
        <v>701087.19270000001</v>
      </c>
      <c r="J179" s="29">
        <v>2</v>
      </c>
      <c r="K179" s="29">
        <v>20461.71</v>
      </c>
      <c r="L179" s="29">
        <v>4</v>
      </c>
      <c r="M179" s="29">
        <v>103503.48</v>
      </c>
      <c r="N179" s="29">
        <v>0</v>
      </c>
      <c r="O179" s="29">
        <v>0</v>
      </c>
      <c r="P179" s="29">
        <v>0</v>
      </c>
      <c r="Q179" s="29">
        <v>0</v>
      </c>
    </row>
    <row r="180" spans="1:17" x14ac:dyDescent="0.45">
      <c r="A180" s="75"/>
      <c r="B180" s="76"/>
      <c r="C180" s="33" t="s">
        <v>68</v>
      </c>
      <c r="D180" s="29">
        <v>1011</v>
      </c>
      <c r="E180" s="29">
        <v>5456152.6002000002</v>
      </c>
      <c r="F180" s="29">
        <v>633</v>
      </c>
      <c r="G180" s="29">
        <v>765783.65800000005</v>
      </c>
      <c r="H180" s="29">
        <v>264</v>
      </c>
      <c r="I180" s="29">
        <v>1621415.9162000001</v>
      </c>
      <c r="J180" s="29">
        <v>44</v>
      </c>
      <c r="K180" s="29">
        <v>587566.02099999995</v>
      </c>
      <c r="L180" s="29">
        <v>48</v>
      </c>
      <c r="M180" s="29">
        <v>1125794.085</v>
      </c>
      <c r="N180" s="29">
        <v>19</v>
      </c>
      <c r="O180" s="29">
        <v>1042067.26</v>
      </c>
      <c r="P180" s="29">
        <v>3</v>
      </c>
      <c r="Q180" s="29">
        <v>313525.65999999997</v>
      </c>
    </row>
    <row r="181" spans="1:17" x14ac:dyDescent="0.45">
      <c r="A181" s="75"/>
      <c r="B181" s="76" t="s">
        <v>112</v>
      </c>
      <c r="C181" s="33" t="s">
        <v>67</v>
      </c>
      <c r="D181" s="29">
        <v>4733</v>
      </c>
      <c r="E181" s="29">
        <v>6173091.1294999998</v>
      </c>
      <c r="F181" s="29">
        <v>4592</v>
      </c>
      <c r="G181" s="29">
        <v>5219960.2105</v>
      </c>
      <c r="H181" s="29">
        <v>138</v>
      </c>
      <c r="I181" s="29">
        <v>908422.57900000003</v>
      </c>
      <c r="J181" s="29">
        <v>3</v>
      </c>
      <c r="K181" s="29">
        <v>44708.34</v>
      </c>
      <c r="L181" s="29">
        <v>0</v>
      </c>
      <c r="M181" s="29">
        <v>0</v>
      </c>
      <c r="N181" s="29">
        <v>0</v>
      </c>
      <c r="O181" s="29">
        <v>0</v>
      </c>
      <c r="P181" s="29">
        <v>0</v>
      </c>
      <c r="Q181" s="29">
        <v>0</v>
      </c>
    </row>
    <row r="182" spans="1:17" x14ac:dyDescent="0.45">
      <c r="A182" s="75"/>
      <c r="B182" s="76"/>
      <c r="C182" s="33" t="s">
        <v>68</v>
      </c>
      <c r="D182" s="29">
        <v>473</v>
      </c>
      <c r="E182" s="29">
        <v>1318066.4494</v>
      </c>
      <c r="F182" s="29">
        <v>380</v>
      </c>
      <c r="G182" s="29">
        <v>336787.25439999998</v>
      </c>
      <c r="H182" s="29">
        <v>72</v>
      </c>
      <c r="I182" s="29">
        <v>395406.66200000001</v>
      </c>
      <c r="J182" s="29">
        <v>6</v>
      </c>
      <c r="K182" s="29">
        <v>67084.764999999999</v>
      </c>
      <c r="L182" s="29">
        <v>10</v>
      </c>
      <c r="M182" s="29">
        <v>251955.93799999999</v>
      </c>
      <c r="N182" s="29">
        <v>5</v>
      </c>
      <c r="O182" s="29">
        <v>266831.83</v>
      </c>
      <c r="P182" s="29">
        <v>0</v>
      </c>
      <c r="Q182" s="29">
        <v>0</v>
      </c>
    </row>
    <row r="183" spans="1:17" x14ac:dyDescent="0.45">
      <c r="A183" s="75" t="s">
        <v>121</v>
      </c>
      <c r="B183" s="76" t="s">
        <v>103</v>
      </c>
      <c r="C183" s="33" t="s">
        <v>67</v>
      </c>
      <c r="D183" s="29">
        <v>19914</v>
      </c>
      <c r="E183" s="29">
        <v>5608885.3271209998</v>
      </c>
      <c r="F183" s="29">
        <v>19881</v>
      </c>
      <c r="G183" s="29">
        <v>5353893.743121</v>
      </c>
      <c r="H183" s="29">
        <v>33</v>
      </c>
      <c r="I183" s="29">
        <v>254991.584</v>
      </c>
      <c r="J183" s="29">
        <v>0</v>
      </c>
      <c r="K183" s="29"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0</v>
      </c>
    </row>
    <row r="184" spans="1:17" x14ac:dyDescent="0.45">
      <c r="A184" s="75"/>
      <c r="B184" s="76"/>
      <c r="C184" s="33" t="s">
        <v>68</v>
      </c>
      <c r="D184" s="29">
        <v>2049</v>
      </c>
      <c r="E184" s="29">
        <v>852372.25749999995</v>
      </c>
      <c r="F184" s="29">
        <v>2019</v>
      </c>
      <c r="G184" s="29">
        <v>700151.15449999995</v>
      </c>
      <c r="H184" s="29">
        <v>28</v>
      </c>
      <c r="I184" s="29">
        <v>124959.698</v>
      </c>
      <c r="J184" s="29">
        <v>2</v>
      </c>
      <c r="K184" s="29">
        <v>27261.404999999999</v>
      </c>
      <c r="L184" s="29">
        <v>0</v>
      </c>
      <c r="M184" s="29">
        <v>0</v>
      </c>
      <c r="N184" s="29">
        <v>0</v>
      </c>
      <c r="O184" s="29">
        <v>0</v>
      </c>
      <c r="P184" s="29">
        <v>0</v>
      </c>
      <c r="Q184" s="29">
        <v>0</v>
      </c>
    </row>
    <row r="185" spans="1:17" x14ac:dyDescent="0.45">
      <c r="A185" s="75"/>
      <c r="B185" s="76" t="s">
        <v>104</v>
      </c>
      <c r="C185" s="33" t="s">
        <v>67</v>
      </c>
      <c r="D185" s="29">
        <v>22014</v>
      </c>
      <c r="E185" s="29">
        <v>6790229.3505999995</v>
      </c>
      <c r="F185" s="29">
        <v>21994</v>
      </c>
      <c r="G185" s="29">
        <v>6377408.7675999999</v>
      </c>
      <c r="H185" s="29">
        <v>19</v>
      </c>
      <c r="I185" s="29">
        <v>136033.12299999999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1</v>
      </c>
      <c r="Q185" s="29">
        <v>276787.46000000002</v>
      </c>
    </row>
    <row r="186" spans="1:17" x14ac:dyDescent="0.45">
      <c r="A186" s="75"/>
      <c r="B186" s="76"/>
      <c r="C186" s="33" t="s">
        <v>68</v>
      </c>
      <c r="D186" s="29">
        <v>2589</v>
      </c>
      <c r="E186" s="29">
        <v>1040970.4952</v>
      </c>
      <c r="F186" s="29">
        <v>2558</v>
      </c>
      <c r="G186" s="29">
        <v>818765.72519999999</v>
      </c>
      <c r="H186" s="29">
        <v>27</v>
      </c>
      <c r="I186" s="29">
        <v>161617.07</v>
      </c>
      <c r="J186" s="29">
        <v>3</v>
      </c>
      <c r="K186" s="29">
        <v>42109.37</v>
      </c>
      <c r="L186" s="29">
        <v>1</v>
      </c>
      <c r="M186" s="29">
        <v>18478.330000000002</v>
      </c>
      <c r="N186" s="29">
        <v>0</v>
      </c>
      <c r="O186" s="29">
        <v>0</v>
      </c>
      <c r="P186" s="29">
        <v>0</v>
      </c>
      <c r="Q186" s="29">
        <v>0</v>
      </c>
    </row>
    <row r="187" spans="1:17" x14ac:dyDescent="0.45">
      <c r="A187" s="75"/>
      <c r="B187" s="76" t="s">
        <v>105</v>
      </c>
      <c r="C187" s="33" t="s">
        <v>67</v>
      </c>
      <c r="D187" s="29">
        <v>185</v>
      </c>
      <c r="E187" s="29">
        <v>103145.874</v>
      </c>
      <c r="F187" s="29">
        <v>181</v>
      </c>
      <c r="G187" s="29">
        <v>87412.137000000002</v>
      </c>
      <c r="H187" s="29">
        <v>4</v>
      </c>
      <c r="I187" s="29">
        <v>15733.736999999999</v>
      </c>
      <c r="J187" s="29">
        <v>0</v>
      </c>
      <c r="K187" s="29">
        <v>0</v>
      </c>
      <c r="L187" s="29">
        <v>0</v>
      </c>
      <c r="M187" s="29">
        <v>0</v>
      </c>
      <c r="N187" s="29">
        <v>0</v>
      </c>
      <c r="O187" s="29">
        <v>0</v>
      </c>
      <c r="P187" s="29">
        <v>0</v>
      </c>
      <c r="Q187" s="29">
        <v>0</v>
      </c>
    </row>
    <row r="188" spans="1:17" x14ac:dyDescent="0.45">
      <c r="A188" s="75"/>
      <c r="B188" s="76"/>
      <c r="C188" s="33" t="s">
        <v>68</v>
      </c>
      <c r="D188" s="29">
        <v>129</v>
      </c>
      <c r="E188" s="29">
        <v>203396.5</v>
      </c>
      <c r="F188" s="29">
        <v>111</v>
      </c>
      <c r="G188" s="29">
        <v>77754.759999999995</v>
      </c>
      <c r="H188" s="29">
        <v>15</v>
      </c>
      <c r="I188" s="29">
        <v>84812.25</v>
      </c>
      <c r="J188" s="29">
        <v>2</v>
      </c>
      <c r="K188" s="29">
        <v>24487.42</v>
      </c>
      <c r="L188" s="29">
        <v>1</v>
      </c>
      <c r="M188" s="29">
        <v>16342.07</v>
      </c>
      <c r="N188" s="29">
        <v>0</v>
      </c>
      <c r="O188" s="29">
        <v>0</v>
      </c>
      <c r="P188" s="29">
        <v>0</v>
      </c>
      <c r="Q188" s="29">
        <v>0</v>
      </c>
    </row>
    <row r="189" spans="1:17" x14ac:dyDescent="0.45">
      <c r="A189" s="75"/>
      <c r="B189" s="76" t="s">
        <v>106</v>
      </c>
      <c r="C189" s="33" t="s">
        <v>67</v>
      </c>
      <c r="D189" s="29">
        <v>213</v>
      </c>
      <c r="E189" s="29">
        <v>89796.74</v>
      </c>
      <c r="F189" s="29">
        <v>209</v>
      </c>
      <c r="G189" s="29">
        <v>64295.75</v>
      </c>
      <c r="H189" s="29">
        <v>4</v>
      </c>
      <c r="I189" s="29">
        <v>25500.99</v>
      </c>
      <c r="J189" s="29">
        <v>0</v>
      </c>
      <c r="K189" s="29">
        <v>0</v>
      </c>
      <c r="L189" s="29">
        <v>0</v>
      </c>
      <c r="M189" s="29">
        <v>0</v>
      </c>
      <c r="N189" s="29">
        <v>0</v>
      </c>
      <c r="O189" s="29">
        <v>0</v>
      </c>
      <c r="P189" s="29">
        <v>0</v>
      </c>
      <c r="Q189" s="29">
        <v>0</v>
      </c>
    </row>
    <row r="190" spans="1:17" x14ac:dyDescent="0.45">
      <c r="A190" s="75"/>
      <c r="B190" s="76"/>
      <c r="C190" s="33" t="s">
        <v>68</v>
      </c>
      <c r="D190" s="29">
        <v>97</v>
      </c>
      <c r="E190" s="29">
        <v>604562.01500000001</v>
      </c>
      <c r="F190" s="29">
        <v>55</v>
      </c>
      <c r="G190" s="29">
        <v>70612.695000000007</v>
      </c>
      <c r="H190" s="29">
        <v>29</v>
      </c>
      <c r="I190" s="29">
        <v>133880.01999999999</v>
      </c>
      <c r="J190" s="29">
        <v>3</v>
      </c>
      <c r="K190" s="29">
        <v>39482.29</v>
      </c>
      <c r="L190" s="29">
        <v>5</v>
      </c>
      <c r="M190" s="29">
        <v>118570.32</v>
      </c>
      <c r="N190" s="29">
        <v>4</v>
      </c>
      <c r="O190" s="29">
        <v>156860.47</v>
      </c>
      <c r="P190" s="29">
        <v>1</v>
      </c>
      <c r="Q190" s="29">
        <v>85156.22</v>
      </c>
    </row>
    <row r="191" spans="1:17" x14ac:dyDescent="0.45">
      <c r="A191" s="75"/>
      <c r="B191" s="76" t="s">
        <v>107</v>
      </c>
      <c r="C191" s="33" t="s">
        <v>67</v>
      </c>
      <c r="D191" s="29">
        <v>71</v>
      </c>
      <c r="E191" s="29">
        <v>208015.31599999999</v>
      </c>
      <c r="F191" s="29">
        <v>60</v>
      </c>
      <c r="G191" s="29">
        <v>101675.00599999999</v>
      </c>
      <c r="H191" s="29">
        <v>11</v>
      </c>
      <c r="I191" s="29">
        <v>106340.31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0</v>
      </c>
      <c r="Q191" s="29">
        <v>0</v>
      </c>
    </row>
    <row r="192" spans="1:17" x14ac:dyDescent="0.45">
      <c r="A192" s="75"/>
      <c r="B192" s="76"/>
      <c r="C192" s="33" t="s">
        <v>68</v>
      </c>
      <c r="D192" s="29">
        <v>100</v>
      </c>
      <c r="E192" s="29">
        <v>488435.71980000002</v>
      </c>
      <c r="F192" s="29">
        <v>55</v>
      </c>
      <c r="G192" s="29">
        <v>74245.52</v>
      </c>
      <c r="H192" s="29">
        <v>34</v>
      </c>
      <c r="I192" s="29">
        <v>179805.9688</v>
      </c>
      <c r="J192" s="29">
        <v>5</v>
      </c>
      <c r="K192" s="29">
        <v>64346.976000000002</v>
      </c>
      <c r="L192" s="29">
        <v>5</v>
      </c>
      <c r="M192" s="29">
        <v>121110.005</v>
      </c>
      <c r="N192" s="29">
        <v>1</v>
      </c>
      <c r="O192" s="29">
        <v>48927.25</v>
      </c>
      <c r="P192" s="29">
        <v>0</v>
      </c>
      <c r="Q192" s="29">
        <v>0</v>
      </c>
    </row>
    <row r="193" spans="1:17" x14ac:dyDescent="0.45">
      <c r="A193" s="75"/>
      <c r="B193" s="76" t="s">
        <v>108</v>
      </c>
      <c r="C193" s="33" t="s">
        <v>67</v>
      </c>
      <c r="D193" s="29">
        <v>335</v>
      </c>
      <c r="E193" s="29">
        <v>317495.71500000003</v>
      </c>
      <c r="F193" s="29">
        <v>326</v>
      </c>
      <c r="G193" s="29">
        <v>242628.75700000001</v>
      </c>
      <c r="H193" s="29">
        <v>9</v>
      </c>
      <c r="I193" s="29">
        <v>74866.957999999999</v>
      </c>
      <c r="J193" s="29">
        <v>0</v>
      </c>
      <c r="K193" s="29">
        <v>0</v>
      </c>
      <c r="L193" s="29">
        <v>0</v>
      </c>
      <c r="M193" s="29">
        <v>0</v>
      </c>
      <c r="N193" s="29">
        <v>0</v>
      </c>
      <c r="O193" s="29">
        <v>0</v>
      </c>
      <c r="P193" s="29">
        <v>0</v>
      </c>
      <c r="Q193" s="29">
        <v>0</v>
      </c>
    </row>
    <row r="194" spans="1:17" x14ac:dyDescent="0.45">
      <c r="A194" s="75"/>
      <c r="B194" s="76"/>
      <c r="C194" s="33" t="s">
        <v>68</v>
      </c>
      <c r="D194" s="29">
        <v>835</v>
      </c>
      <c r="E194" s="29">
        <v>2038063.0619999999</v>
      </c>
      <c r="F194" s="29">
        <v>618</v>
      </c>
      <c r="G194" s="29">
        <v>487844.23800000001</v>
      </c>
      <c r="H194" s="29">
        <v>176</v>
      </c>
      <c r="I194" s="29">
        <v>977166.64899999998</v>
      </c>
      <c r="J194" s="29">
        <v>31</v>
      </c>
      <c r="K194" s="29">
        <v>363021.11499999999</v>
      </c>
      <c r="L194" s="29">
        <v>10</v>
      </c>
      <c r="M194" s="29">
        <v>210031.06</v>
      </c>
      <c r="N194" s="29">
        <v>0</v>
      </c>
      <c r="O194" s="29">
        <v>0</v>
      </c>
      <c r="P194" s="29">
        <v>0</v>
      </c>
      <c r="Q194" s="29">
        <v>0</v>
      </c>
    </row>
    <row r="195" spans="1:17" x14ac:dyDescent="0.45">
      <c r="A195" s="75"/>
      <c r="B195" s="76" t="s">
        <v>109</v>
      </c>
      <c r="C195" s="33" t="s">
        <v>67</v>
      </c>
      <c r="D195" s="29">
        <v>633</v>
      </c>
      <c r="E195" s="29">
        <v>303226.00400000002</v>
      </c>
      <c r="F195" s="29">
        <v>630</v>
      </c>
      <c r="G195" s="29">
        <v>281928.02799999999</v>
      </c>
      <c r="H195" s="29">
        <v>3</v>
      </c>
      <c r="I195" s="29">
        <v>21297.975999999999</v>
      </c>
      <c r="J195" s="29">
        <v>0</v>
      </c>
      <c r="K195" s="29">
        <v>0</v>
      </c>
      <c r="L195" s="29">
        <v>0</v>
      </c>
      <c r="M195" s="29">
        <v>0</v>
      </c>
      <c r="N195" s="29">
        <v>0</v>
      </c>
      <c r="O195" s="29">
        <v>0</v>
      </c>
      <c r="P195" s="29">
        <v>0</v>
      </c>
      <c r="Q195" s="29">
        <v>0</v>
      </c>
    </row>
    <row r="196" spans="1:17" x14ac:dyDescent="0.45">
      <c r="A196" s="75"/>
      <c r="B196" s="76"/>
      <c r="C196" s="33" t="s">
        <v>68</v>
      </c>
      <c r="D196" s="29">
        <v>430</v>
      </c>
      <c r="E196" s="29">
        <v>339503.62459999998</v>
      </c>
      <c r="F196" s="29">
        <v>419</v>
      </c>
      <c r="G196" s="29">
        <v>288421.25459999999</v>
      </c>
      <c r="H196" s="29">
        <v>11</v>
      </c>
      <c r="I196" s="29">
        <v>51082.37</v>
      </c>
      <c r="J196" s="29">
        <v>0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</row>
    <row r="197" spans="1:17" x14ac:dyDescent="0.45">
      <c r="A197" s="75"/>
      <c r="B197" s="76" t="s">
        <v>110</v>
      </c>
      <c r="C197" s="33" t="s">
        <v>67</v>
      </c>
      <c r="D197" s="29">
        <v>144</v>
      </c>
      <c r="E197" s="29">
        <v>28467.294999999998</v>
      </c>
      <c r="F197" s="29">
        <v>143</v>
      </c>
      <c r="G197" s="29">
        <v>24298.014999999999</v>
      </c>
      <c r="H197" s="29">
        <v>1</v>
      </c>
      <c r="I197" s="29">
        <v>4169.28</v>
      </c>
      <c r="J197" s="29">
        <v>0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</row>
    <row r="198" spans="1:17" x14ac:dyDescent="0.45">
      <c r="A198" s="75"/>
      <c r="B198" s="76"/>
      <c r="C198" s="33" t="s">
        <v>68</v>
      </c>
      <c r="D198" s="29">
        <v>78</v>
      </c>
      <c r="E198" s="29">
        <v>128533.84</v>
      </c>
      <c r="F198" s="29">
        <v>68</v>
      </c>
      <c r="G198" s="29">
        <v>25570.22</v>
      </c>
      <c r="H198" s="29">
        <v>7</v>
      </c>
      <c r="I198" s="29">
        <v>38910.68</v>
      </c>
      <c r="J198" s="29">
        <v>1</v>
      </c>
      <c r="K198" s="29">
        <v>24589.119999999999</v>
      </c>
      <c r="L198" s="29">
        <v>2</v>
      </c>
      <c r="M198" s="29">
        <v>39463.82</v>
      </c>
      <c r="N198" s="29">
        <v>0</v>
      </c>
      <c r="O198" s="29">
        <v>0</v>
      </c>
      <c r="P198" s="29">
        <v>0</v>
      </c>
      <c r="Q198" s="29">
        <v>0</v>
      </c>
    </row>
    <row r="199" spans="1:17" x14ac:dyDescent="0.45">
      <c r="A199" s="75"/>
      <c r="B199" s="76" t="s">
        <v>111</v>
      </c>
      <c r="C199" s="33" t="s">
        <v>67</v>
      </c>
      <c r="D199" s="29">
        <v>290</v>
      </c>
      <c r="E199" s="29">
        <v>300161.03960000002</v>
      </c>
      <c r="F199" s="29">
        <v>277</v>
      </c>
      <c r="G199" s="29">
        <v>213694.1146</v>
      </c>
      <c r="H199" s="29">
        <v>12</v>
      </c>
      <c r="I199" s="29">
        <v>73036.975000000006</v>
      </c>
      <c r="J199" s="29">
        <v>1</v>
      </c>
      <c r="K199" s="29">
        <v>13429.95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</row>
    <row r="200" spans="1:17" x14ac:dyDescent="0.45">
      <c r="A200" s="75"/>
      <c r="B200" s="76"/>
      <c r="C200" s="33" t="s">
        <v>68</v>
      </c>
      <c r="D200" s="29">
        <v>437</v>
      </c>
      <c r="E200" s="29">
        <v>957377.46609999996</v>
      </c>
      <c r="F200" s="29">
        <v>371</v>
      </c>
      <c r="G200" s="29">
        <v>377592.34210000001</v>
      </c>
      <c r="H200" s="29">
        <v>54</v>
      </c>
      <c r="I200" s="29">
        <v>280946.984</v>
      </c>
      <c r="J200" s="29">
        <v>6</v>
      </c>
      <c r="K200" s="29">
        <v>73513.815000000002</v>
      </c>
      <c r="L200" s="29">
        <v>3</v>
      </c>
      <c r="M200" s="29">
        <v>67677.544999999998</v>
      </c>
      <c r="N200" s="29">
        <v>3</v>
      </c>
      <c r="O200" s="29">
        <v>157646.78</v>
      </c>
      <c r="P200" s="29">
        <v>0</v>
      </c>
      <c r="Q200" s="29">
        <v>0</v>
      </c>
    </row>
    <row r="201" spans="1:17" x14ac:dyDescent="0.45">
      <c r="A201" s="75"/>
      <c r="B201" s="76" t="s">
        <v>112</v>
      </c>
      <c r="C201" s="33" t="s">
        <v>67</v>
      </c>
      <c r="D201" s="29">
        <v>2995</v>
      </c>
      <c r="E201" s="29">
        <v>4567223.1399999997</v>
      </c>
      <c r="F201" s="29">
        <v>2948</v>
      </c>
      <c r="G201" s="29">
        <v>4307401.5219999999</v>
      </c>
      <c r="H201" s="29">
        <v>47</v>
      </c>
      <c r="I201" s="29">
        <v>259821.61799999999</v>
      </c>
      <c r="J201" s="29">
        <v>0</v>
      </c>
      <c r="K201" s="29">
        <v>0</v>
      </c>
      <c r="L201" s="29">
        <v>0</v>
      </c>
      <c r="M201" s="29">
        <v>0</v>
      </c>
      <c r="N201" s="29">
        <v>0</v>
      </c>
      <c r="O201" s="29">
        <v>0</v>
      </c>
      <c r="P201" s="29">
        <v>0</v>
      </c>
      <c r="Q201" s="29">
        <v>0</v>
      </c>
    </row>
    <row r="202" spans="1:17" x14ac:dyDescent="0.45">
      <c r="A202" s="75"/>
      <c r="B202" s="76"/>
      <c r="C202" s="33" t="s">
        <v>68</v>
      </c>
      <c r="D202" s="29">
        <v>712</v>
      </c>
      <c r="E202" s="29">
        <v>1646395.0186000001</v>
      </c>
      <c r="F202" s="29">
        <v>620</v>
      </c>
      <c r="G202" s="29">
        <v>268222.73499999999</v>
      </c>
      <c r="H202" s="29">
        <v>52</v>
      </c>
      <c r="I202" s="29">
        <v>324770.73019999999</v>
      </c>
      <c r="J202" s="29">
        <v>15</v>
      </c>
      <c r="K202" s="29">
        <v>210767.48699999999</v>
      </c>
      <c r="L202" s="29">
        <v>21</v>
      </c>
      <c r="M202" s="29">
        <v>546901.22640000004</v>
      </c>
      <c r="N202" s="29">
        <v>3</v>
      </c>
      <c r="O202" s="29">
        <v>133387.76999999999</v>
      </c>
      <c r="P202" s="29">
        <v>1</v>
      </c>
      <c r="Q202" s="29">
        <v>162345.07</v>
      </c>
    </row>
    <row r="203" spans="1:17" x14ac:dyDescent="0.45">
      <c r="A203" s="75" t="s">
        <v>122</v>
      </c>
      <c r="B203" s="76" t="s">
        <v>103</v>
      </c>
      <c r="C203" s="33" t="s">
        <v>67</v>
      </c>
      <c r="D203" s="29">
        <v>17032</v>
      </c>
      <c r="E203" s="29">
        <v>6200195.4868000001</v>
      </c>
      <c r="F203" s="29">
        <v>16986</v>
      </c>
      <c r="G203" s="29">
        <v>5886737.3668</v>
      </c>
      <c r="H203" s="29">
        <v>45</v>
      </c>
      <c r="I203" s="29">
        <v>294193.48499999999</v>
      </c>
      <c r="J203" s="29">
        <v>0</v>
      </c>
      <c r="K203" s="29">
        <v>0</v>
      </c>
      <c r="L203" s="29">
        <v>1</v>
      </c>
      <c r="M203" s="29">
        <v>19264.634999999998</v>
      </c>
      <c r="N203" s="29">
        <v>0</v>
      </c>
      <c r="O203" s="29">
        <v>0</v>
      </c>
      <c r="P203" s="29">
        <v>0</v>
      </c>
      <c r="Q203" s="29">
        <v>0</v>
      </c>
    </row>
    <row r="204" spans="1:17" x14ac:dyDescent="0.45">
      <c r="A204" s="75"/>
      <c r="B204" s="76"/>
      <c r="C204" s="33" t="s">
        <v>68</v>
      </c>
      <c r="D204" s="29">
        <v>1750</v>
      </c>
      <c r="E204" s="29">
        <v>786591.32200000004</v>
      </c>
      <c r="F204" s="29">
        <v>1725</v>
      </c>
      <c r="G204" s="29">
        <v>640951.54799999995</v>
      </c>
      <c r="H204" s="29">
        <v>23</v>
      </c>
      <c r="I204" s="29">
        <v>121066.16899999999</v>
      </c>
      <c r="J204" s="29">
        <v>2</v>
      </c>
      <c r="K204" s="29">
        <v>24573.605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</row>
    <row r="205" spans="1:17" x14ac:dyDescent="0.45">
      <c r="A205" s="75"/>
      <c r="B205" s="76" t="s">
        <v>104</v>
      </c>
      <c r="C205" s="33" t="s">
        <v>67</v>
      </c>
      <c r="D205" s="29">
        <v>20249</v>
      </c>
      <c r="E205" s="29">
        <v>7050397.7890999997</v>
      </c>
      <c r="F205" s="29">
        <v>20234</v>
      </c>
      <c r="G205" s="29">
        <v>6971499.3391000004</v>
      </c>
      <c r="H205" s="29">
        <v>14</v>
      </c>
      <c r="I205" s="29">
        <v>67669.5</v>
      </c>
      <c r="J205" s="29">
        <v>1</v>
      </c>
      <c r="K205" s="29">
        <v>11228.95</v>
      </c>
      <c r="L205" s="29">
        <v>0</v>
      </c>
      <c r="M205" s="29">
        <v>0</v>
      </c>
      <c r="N205" s="29">
        <v>0</v>
      </c>
      <c r="O205" s="29">
        <v>0</v>
      </c>
      <c r="P205" s="29">
        <v>0</v>
      </c>
      <c r="Q205" s="29">
        <v>0</v>
      </c>
    </row>
    <row r="206" spans="1:17" x14ac:dyDescent="0.45">
      <c r="A206" s="75"/>
      <c r="B206" s="76"/>
      <c r="C206" s="33" t="s">
        <v>68</v>
      </c>
      <c r="D206" s="29">
        <v>2526</v>
      </c>
      <c r="E206" s="29">
        <v>910209.68700000003</v>
      </c>
      <c r="F206" s="29">
        <v>2515</v>
      </c>
      <c r="G206" s="29">
        <v>846467.59900000005</v>
      </c>
      <c r="H206" s="29">
        <v>10</v>
      </c>
      <c r="I206" s="29">
        <v>49944.207999999999</v>
      </c>
      <c r="J206" s="29">
        <v>1</v>
      </c>
      <c r="K206" s="29">
        <v>13797.88</v>
      </c>
      <c r="L206" s="29">
        <v>0</v>
      </c>
      <c r="M206" s="29">
        <v>0</v>
      </c>
      <c r="N206" s="29">
        <v>0</v>
      </c>
      <c r="O206" s="29">
        <v>0</v>
      </c>
      <c r="P206" s="29">
        <v>0</v>
      </c>
      <c r="Q206" s="29">
        <v>0</v>
      </c>
    </row>
    <row r="207" spans="1:17" x14ac:dyDescent="0.45">
      <c r="A207" s="75"/>
      <c r="B207" s="76" t="s">
        <v>105</v>
      </c>
      <c r="C207" s="33" t="s">
        <v>67</v>
      </c>
      <c r="D207" s="29">
        <v>88</v>
      </c>
      <c r="E207" s="29">
        <v>95848.698499999999</v>
      </c>
      <c r="F207" s="29">
        <v>84</v>
      </c>
      <c r="G207" s="29">
        <v>70079.257500000007</v>
      </c>
      <c r="H207" s="29">
        <v>4</v>
      </c>
      <c r="I207" s="29">
        <v>25769.440999999999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9">
        <v>0</v>
      </c>
    </row>
    <row r="208" spans="1:17" x14ac:dyDescent="0.45">
      <c r="A208" s="75"/>
      <c r="B208" s="76"/>
      <c r="C208" s="33" t="s">
        <v>68</v>
      </c>
      <c r="D208" s="29">
        <v>79</v>
      </c>
      <c r="E208" s="29">
        <v>147115.285</v>
      </c>
      <c r="F208" s="29">
        <v>67</v>
      </c>
      <c r="G208" s="29">
        <v>47753.764999999999</v>
      </c>
      <c r="H208" s="29">
        <v>10</v>
      </c>
      <c r="I208" s="29">
        <v>73899.7</v>
      </c>
      <c r="J208" s="29">
        <v>2</v>
      </c>
      <c r="K208" s="29">
        <v>25461.82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</row>
    <row r="209" spans="1:17" x14ac:dyDescent="0.45">
      <c r="A209" s="75"/>
      <c r="B209" s="76" t="s">
        <v>106</v>
      </c>
      <c r="C209" s="33" t="s">
        <v>67</v>
      </c>
      <c r="D209" s="29">
        <v>93</v>
      </c>
      <c r="E209" s="29">
        <v>153388.41099999999</v>
      </c>
      <c r="F209" s="29">
        <v>89</v>
      </c>
      <c r="G209" s="29">
        <v>122858.243</v>
      </c>
      <c r="H209" s="29">
        <v>3</v>
      </c>
      <c r="I209" s="29">
        <v>13089.86</v>
      </c>
      <c r="J209" s="29">
        <v>0</v>
      </c>
      <c r="K209" s="29">
        <v>0</v>
      </c>
      <c r="L209" s="29">
        <v>1</v>
      </c>
      <c r="M209" s="29">
        <v>17440.308000000001</v>
      </c>
      <c r="N209" s="29">
        <v>0</v>
      </c>
      <c r="O209" s="29">
        <v>0</v>
      </c>
      <c r="P209" s="29">
        <v>0</v>
      </c>
      <c r="Q209" s="29">
        <v>0</v>
      </c>
    </row>
    <row r="210" spans="1:17" x14ac:dyDescent="0.45">
      <c r="A210" s="75"/>
      <c r="B210" s="76"/>
      <c r="C210" s="33" t="s">
        <v>68</v>
      </c>
      <c r="D210" s="29">
        <v>54</v>
      </c>
      <c r="E210" s="29">
        <v>465893.86499999999</v>
      </c>
      <c r="F210" s="29">
        <v>31</v>
      </c>
      <c r="G210" s="29">
        <v>41348.127</v>
      </c>
      <c r="H210" s="29">
        <v>12</v>
      </c>
      <c r="I210" s="29">
        <v>59983.858999999997</v>
      </c>
      <c r="J210" s="29">
        <v>1</v>
      </c>
      <c r="K210" s="29">
        <v>10762.478999999999</v>
      </c>
      <c r="L210" s="29">
        <v>6</v>
      </c>
      <c r="M210" s="29">
        <v>145788.35999999999</v>
      </c>
      <c r="N210" s="29">
        <v>3</v>
      </c>
      <c r="O210" s="29">
        <v>120825</v>
      </c>
      <c r="P210" s="29">
        <v>1</v>
      </c>
      <c r="Q210" s="29">
        <v>87186.04</v>
      </c>
    </row>
    <row r="211" spans="1:17" x14ac:dyDescent="0.45">
      <c r="A211" s="75"/>
      <c r="B211" s="76" t="s">
        <v>107</v>
      </c>
      <c r="C211" s="33" t="s">
        <v>67</v>
      </c>
      <c r="D211" s="29">
        <v>72</v>
      </c>
      <c r="E211" s="29">
        <v>156853.70000000001</v>
      </c>
      <c r="F211" s="29">
        <v>63</v>
      </c>
      <c r="G211" s="29">
        <v>81342.2</v>
      </c>
      <c r="H211" s="29">
        <v>9</v>
      </c>
      <c r="I211" s="29">
        <v>75511.5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0</v>
      </c>
      <c r="Q211" s="29">
        <v>0</v>
      </c>
    </row>
    <row r="212" spans="1:17" x14ac:dyDescent="0.45">
      <c r="A212" s="75"/>
      <c r="B212" s="76"/>
      <c r="C212" s="33" t="s">
        <v>68</v>
      </c>
      <c r="D212" s="29">
        <v>131</v>
      </c>
      <c r="E212" s="29">
        <v>461151.18400000001</v>
      </c>
      <c r="F212" s="29">
        <v>73</v>
      </c>
      <c r="G212" s="29">
        <v>83159.023000000001</v>
      </c>
      <c r="H212" s="29">
        <v>53</v>
      </c>
      <c r="I212" s="29">
        <v>310696.13099999999</v>
      </c>
      <c r="J212" s="29">
        <v>4</v>
      </c>
      <c r="K212" s="29">
        <v>47878.22</v>
      </c>
      <c r="L212" s="29">
        <v>1</v>
      </c>
      <c r="M212" s="29">
        <v>19417.810000000001</v>
      </c>
      <c r="N212" s="29">
        <v>0</v>
      </c>
      <c r="O212" s="29">
        <v>0</v>
      </c>
      <c r="P212" s="29">
        <v>0</v>
      </c>
      <c r="Q212" s="29">
        <v>0</v>
      </c>
    </row>
    <row r="213" spans="1:17" x14ac:dyDescent="0.45">
      <c r="A213" s="75"/>
      <c r="B213" s="76" t="s">
        <v>108</v>
      </c>
      <c r="C213" s="33" t="s">
        <v>67</v>
      </c>
      <c r="D213" s="29">
        <v>317</v>
      </c>
      <c r="E213" s="29">
        <v>432741.66800000001</v>
      </c>
      <c r="F213" s="29">
        <v>301</v>
      </c>
      <c r="G213" s="29">
        <v>299896.62400000001</v>
      </c>
      <c r="H213" s="29">
        <v>15</v>
      </c>
      <c r="I213" s="29">
        <v>94254.63</v>
      </c>
      <c r="J213" s="29">
        <v>0</v>
      </c>
      <c r="K213" s="29">
        <v>0</v>
      </c>
      <c r="L213" s="29">
        <v>0</v>
      </c>
      <c r="M213" s="29">
        <v>0</v>
      </c>
      <c r="N213" s="29">
        <v>1</v>
      </c>
      <c r="O213" s="29">
        <v>38590.413999999997</v>
      </c>
      <c r="P213" s="29">
        <v>0</v>
      </c>
      <c r="Q213" s="29">
        <v>0</v>
      </c>
    </row>
    <row r="214" spans="1:17" x14ac:dyDescent="0.45">
      <c r="A214" s="75"/>
      <c r="B214" s="76"/>
      <c r="C214" s="33" t="s">
        <v>68</v>
      </c>
      <c r="D214" s="29">
        <v>886</v>
      </c>
      <c r="E214" s="29">
        <v>2435650.3110000002</v>
      </c>
      <c r="F214" s="29">
        <v>637</v>
      </c>
      <c r="G214" s="29">
        <v>517476.90500000003</v>
      </c>
      <c r="H214" s="29">
        <v>217</v>
      </c>
      <c r="I214" s="29">
        <v>1283578.4480000001</v>
      </c>
      <c r="J214" s="29">
        <v>20</v>
      </c>
      <c r="K214" s="29">
        <v>257237.14799999999</v>
      </c>
      <c r="L214" s="29">
        <v>10</v>
      </c>
      <c r="M214" s="29">
        <v>199069.67</v>
      </c>
      <c r="N214" s="29">
        <v>1</v>
      </c>
      <c r="O214" s="29">
        <v>36171.440000000002</v>
      </c>
      <c r="P214" s="29">
        <v>1</v>
      </c>
      <c r="Q214" s="29">
        <v>142116.70000000001</v>
      </c>
    </row>
    <row r="215" spans="1:17" x14ac:dyDescent="0.45">
      <c r="A215" s="75"/>
      <c r="B215" s="76" t="s">
        <v>109</v>
      </c>
      <c r="C215" s="33" t="s">
        <v>67</v>
      </c>
      <c r="D215" s="29">
        <v>725</v>
      </c>
      <c r="E215" s="29">
        <v>360440.50099999999</v>
      </c>
      <c r="F215" s="29">
        <v>723</v>
      </c>
      <c r="G215" s="29">
        <v>353572.10100000002</v>
      </c>
      <c r="H215" s="29">
        <v>2</v>
      </c>
      <c r="I215" s="29">
        <v>6868.4</v>
      </c>
      <c r="J215" s="29">
        <v>0</v>
      </c>
      <c r="K215" s="29">
        <v>0</v>
      </c>
      <c r="L215" s="29">
        <v>0</v>
      </c>
      <c r="M215" s="29">
        <v>0</v>
      </c>
      <c r="N215" s="29">
        <v>0</v>
      </c>
      <c r="O215" s="29">
        <v>0</v>
      </c>
      <c r="P215" s="29">
        <v>0</v>
      </c>
      <c r="Q215" s="29">
        <v>0</v>
      </c>
    </row>
    <row r="216" spans="1:17" x14ac:dyDescent="0.45">
      <c r="A216" s="75"/>
      <c r="B216" s="76"/>
      <c r="C216" s="33" t="s">
        <v>68</v>
      </c>
      <c r="D216" s="29">
        <v>540</v>
      </c>
      <c r="E216" s="29">
        <v>336109.0625</v>
      </c>
      <c r="F216" s="29">
        <v>529</v>
      </c>
      <c r="G216" s="29">
        <v>291650.65250000003</v>
      </c>
      <c r="H216" s="29">
        <v>11</v>
      </c>
      <c r="I216" s="29">
        <v>44458.41</v>
      </c>
      <c r="J216" s="29">
        <v>0</v>
      </c>
      <c r="K216" s="29">
        <v>0</v>
      </c>
      <c r="L216" s="29">
        <v>0</v>
      </c>
      <c r="M216" s="29">
        <v>0</v>
      </c>
      <c r="N216" s="29">
        <v>0</v>
      </c>
      <c r="O216" s="29">
        <v>0</v>
      </c>
      <c r="P216" s="29">
        <v>0</v>
      </c>
      <c r="Q216" s="29">
        <v>0</v>
      </c>
    </row>
    <row r="217" spans="1:17" x14ac:dyDescent="0.45">
      <c r="A217" s="75"/>
      <c r="B217" s="76" t="s">
        <v>110</v>
      </c>
      <c r="C217" s="33" t="s">
        <v>67</v>
      </c>
      <c r="D217" s="29">
        <v>22</v>
      </c>
      <c r="E217" s="29">
        <v>34372.730000000003</v>
      </c>
      <c r="F217" s="29">
        <v>18</v>
      </c>
      <c r="G217" s="29">
        <v>8836.4599999999991</v>
      </c>
      <c r="H217" s="29">
        <v>4</v>
      </c>
      <c r="I217" s="29">
        <v>25536.27</v>
      </c>
      <c r="J217" s="29">
        <v>0</v>
      </c>
      <c r="K217" s="29">
        <v>0</v>
      </c>
      <c r="L217" s="29">
        <v>0</v>
      </c>
      <c r="M217" s="29">
        <v>0</v>
      </c>
      <c r="N217" s="29">
        <v>0</v>
      </c>
      <c r="O217" s="29">
        <v>0</v>
      </c>
      <c r="P217" s="29">
        <v>0</v>
      </c>
      <c r="Q217" s="29">
        <v>0</v>
      </c>
    </row>
    <row r="218" spans="1:17" x14ac:dyDescent="0.45">
      <c r="A218" s="75"/>
      <c r="B218" s="76"/>
      <c r="C218" s="33" t="s">
        <v>68</v>
      </c>
      <c r="D218" s="29">
        <v>47</v>
      </c>
      <c r="E218" s="29">
        <v>107933.3</v>
      </c>
      <c r="F218" s="29">
        <v>33</v>
      </c>
      <c r="G218" s="29">
        <v>23227.87</v>
      </c>
      <c r="H218" s="29">
        <v>12</v>
      </c>
      <c r="I218" s="29">
        <v>61656.15</v>
      </c>
      <c r="J218" s="29">
        <v>2</v>
      </c>
      <c r="K218" s="29">
        <v>23049.279999999999</v>
      </c>
      <c r="L218" s="29">
        <v>0</v>
      </c>
      <c r="M218" s="29">
        <v>0</v>
      </c>
      <c r="N218" s="29">
        <v>0</v>
      </c>
      <c r="O218" s="29">
        <v>0</v>
      </c>
      <c r="P218" s="29">
        <v>0</v>
      </c>
      <c r="Q218" s="29">
        <v>0</v>
      </c>
    </row>
    <row r="219" spans="1:17" x14ac:dyDescent="0.45">
      <c r="A219" s="75"/>
      <c r="B219" s="76" t="s">
        <v>111</v>
      </c>
      <c r="C219" s="33" t="s">
        <v>67</v>
      </c>
      <c r="D219" s="29">
        <v>237</v>
      </c>
      <c r="E219" s="29">
        <v>338232.62400000001</v>
      </c>
      <c r="F219" s="29">
        <v>222</v>
      </c>
      <c r="G219" s="29">
        <v>236781.03</v>
      </c>
      <c r="H219" s="29">
        <v>15</v>
      </c>
      <c r="I219" s="29">
        <v>101451.594</v>
      </c>
      <c r="J219" s="29">
        <v>0</v>
      </c>
      <c r="K219" s="29">
        <v>0</v>
      </c>
      <c r="L219" s="29">
        <v>0</v>
      </c>
      <c r="M219" s="29">
        <v>0</v>
      </c>
      <c r="N219" s="29">
        <v>0</v>
      </c>
      <c r="O219" s="29">
        <v>0</v>
      </c>
      <c r="P219" s="29">
        <v>0</v>
      </c>
      <c r="Q219" s="29">
        <v>0</v>
      </c>
    </row>
    <row r="220" spans="1:17" x14ac:dyDescent="0.45">
      <c r="A220" s="75"/>
      <c r="B220" s="76"/>
      <c r="C220" s="33" t="s">
        <v>68</v>
      </c>
      <c r="D220" s="29">
        <v>324</v>
      </c>
      <c r="E220" s="29">
        <v>737385.44099999999</v>
      </c>
      <c r="F220" s="29">
        <v>266</v>
      </c>
      <c r="G220" s="29">
        <v>316703.08799999999</v>
      </c>
      <c r="H220" s="29">
        <v>49</v>
      </c>
      <c r="I220" s="29">
        <v>263431.58299999998</v>
      </c>
      <c r="J220" s="29">
        <v>4</v>
      </c>
      <c r="K220" s="29">
        <v>51242.75</v>
      </c>
      <c r="L220" s="29">
        <v>5</v>
      </c>
      <c r="M220" s="29">
        <v>106008.02</v>
      </c>
      <c r="N220" s="29">
        <v>0</v>
      </c>
      <c r="O220" s="29">
        <v>0</v>
      </c>
      <c r="P220" s="29">
        <v>0</v>
      </c>
      <c r="Q220" s="29">
        <v>0</v>
      </c>
    </row>
    <row r="221" spans="1:17" x14ac:dyDescent="0.45">
      <c r="A221" s="75"/>
      <c r="B221" s="76" t="s">
        <v>112</v>
      </c>
      <c r="C221" s="33" t="s">
        <v>67</v>
      </c>
      <c r="D221" s="29">
        <v>1288</v>
      </c>
      <c r="E221" s="29">
        <v>1372590.014</v>
      </c>
      <c r="F221" s="29">
        <v>1262</v>
      </c>
      <c r="G221" s="29">
        <v>1218392.1040000001</v>
      </c>
      <c r="H221" s="29">
        <v>26</v>
      </c>
      <c r="I221" s="29">
        <v>154197.91</v>
      </c>
      <c r="J221" s="29">
        <v>0</v>
      </c>
      <c r="K221" s="29">
        <v>0</v>
      </c>
      <c r="L221" s="29">
        <v>0</v>
      </c>
      <c r="M221" s="29">
        <v>0</v>
      </c>
      <c r="N221" s="29">
        <v>0</v>
      </c>
      <c r="O221" s="29">
        <v>0</v>
      </c>
      <c r="P221" s="29">
        <v>0</v>
      </c>
      <c r="Q221" s="29">
        <v>0</v>
      </c>
    </row>
    <row r="222" spans="1:17" x14ac:dyDescent="0.45">
      <c r="A222" s="75"/>
      <c r="B222" s="76"/>
      <c r="C222" s="33" t="s">
        <v>68</v>
      </c>
      <c r="D222" s="29">
        <v>182</v>
      </c>
      <c r="E222" s="29">
        <v>304962.12300000002</v>
      </c>
      <c r="F222" s="29">
        <v>162</v>
      </c>
      <c r="G222" s="29">
        <v>107968.405</v>
      </c>
      <c r="H222" s="29">
        <v>13</v>
      </c>
      <c r="I222" s="29">
        <v>72787.627999999997</v>
      </c>
      <c r="J222" s="29">
        <v>5</v>
      </c>
      <c r="K222" s="29">
        <v>79441.054999999993</v>
      </c>
      <c r="L222" s="29">
        <v>2</v>
      </c>
      <c r="M222" s="29">
        <v>44765.035000000003</v>
      </c>
      <c r="N222" s="29">
        <v>0</v>
      </c>
      <c r="O222" s="29">
        <v>0</v>
      </c>
      <c r="P222" s="29">
        <v>0</v>
      </c>
      <c r="Q222" s="29">
        <v>0</v>
      </c>
    </row>
    <row r="223" spans="1:17" x14ac:dyDescent="0.45">
      <c r="A223" s="75" t="s">
        <v>123</v>
      </c>
      <c r="B223" s="76" t="s">
        <v>103</v>
      </c>
      <c r="C223" s="33" t="s">
        <v>67</v>
      </c>
      <c r="D223" s="29">
        <v>22918</v>
      </c>
      <c r="E223" s="29">
        <v>7557708.9935999997</v>
      </c>
      <c r="F223" s="29">
        <v>22855</v>
      </c>
      <c r="G223" s="29">
        <v>6994408.5625999998</v>
      </c>
      <c r="H223" s="29">
        <v>60</v>
      </c>
      <c r="I223" s="29">
        <v>405679.56099999999</v>
      </c>
      <c r="J223" s="29">
        <v>2</v>
      </c>
      <c r="K223" s="29">
        <v>21501.89</v>
      </c>
      <c r="L223" s="29">
        <v>0</v>
      </c>
      <c r="M223" s="29">
        <v>0</v>
      </c>
      <c r="N223" s="29">
        <v>0</v>
      </c>
      <c r="O223" s="29">
        <v>0</v>
      </c>
      <c r="P223" s="29">
        <v>1</v>
      </c>
      <c r="Q223" s="29">
        <v>136118.98000000001</v>
      </c>
    </row>
    <row r="224" spans="1:17" x14ac:dyDescent="0.45">
      <c r="A224" s="75"/>
      <c r="B224" s="76"/>
      <c r="C224" s="33" t="s">
        <v>68</v>
      </c>
      <c r="D224" s="29">
        <v>2447</v>
      </c>
      <c r="E224" s="29">
        <v>1078052.5374</v>
      </c>
      <c r="F224" s="29">
        <v>2410</v>
      </c>
      <c r="G224" s="29">
        <v>863849.57039999997</v>
      </c>
      <c r="H224" s="29">
        <v>34</v>
      </c>
      <c r="I224" s="29">
        <v>179871.087</v>
      </c>
      <c r="J224" s="29">
        <v>3</v>
      </c>
      <c r="K224" s="29">
        <v>34331.879999999997</v>
      </c>
      <c r="L224" s="29">
        <v>0</v>
      </c>
      <c r="M224" s="29">
        <v>0</v>
      </c>
      <c r="N224" s="29">
        <v>0</v>
      </c>
      <c r="O224" s="29">
        <v>0</v>
      </c>
      <c r="P224" s="29">
        <v>0</v>
      </c>
      <c r="Q224" s="29">
        <v>0</v>
      </c>
    </row>
    <row r="225" spans="1:17" x14ac:dyDescent="0.45">
      <c r="A225" s="75"/>
      <c r="B225" s="76" t="s">
        <v>104</v>
      </c>
      <c r="C225" s="33" t="s">
        <v>67</v>
      </c>
      <c r="D225" s="29">
        <v>25749</v>
      </c>
      <c r="E225" s="29">
        <v>8719826.7313000001</v>
      </c>
      <c r="F225" s="29">
        <v>25727</v>
      </c>
      <c r="G225" s="29">
        <v>8579999.2227999996</v>
      </c>
      <c r="H225" s="29">
        <v>22</v>
      </c>
      <c r="I225" s="29">
        <v>139827.5085</v>
      </c>
      <c r="J225" s="29">
        <v>0</v>
      </c>
      <c r="K225" s="29">
        <v>0</v>
      </c>
      <c r="L225" s="29">
        <v>0</v>
      </c>
      <c r="M225" s="29">
        <v>0</v>
      </c>
      <c r="N225" s="29">
        <v>0</v>
      </c>
      <c r="O225" s="29">
        <v>0</v>
      </c>
      <c r="P225" s="29">
        <v>0</v>
      </c>
      <c r="Q225" s="29">
        <v>0</v>
      </c>
    </row>
    <row r="226" spans="1:17" x14ac:dyDescent="0.45">
      <c r="A226" s="75"/>
      <c r="B226" s="76"/>
      <c r="C226" s="33" t="s">
        <v>68</v>
      </c>
      <c r="D226" s="29">
        <v>3205</v>
      </c>
      <c r="E226" s="29">
        <v>1212242.1264</v>
      </c>
      <c r="F226" s="29">
        <v>3182</v>
      </c>
      <c r="G226" s="29">
        <v>1050797.6684999999</v>
      </c>
      <c r="H226" s="29">
        <v>19</v>
      </c>
      <c r="I226" s="29">
        <v>109637.9599</v>
      </c>
      <c r="J226" s="29">
        <v>4</v>
      </c>
      <c r="K226" s="29">
        <v>51806.498</v>
      </c>
      <c r="L226" s="29">
        <v>0</v>
      </c>
      <c r="M226" s="29">
        <v>0</v>
      </c>
      <c r="N226" s="29">
        <v>0</v>
      </c>
      <c r="O226" s="29">
        <v>0</v>
      </c>
      <c r="P226" s="29">
        <v>0</v>
      </c>
      <c r="Q226" s="29">
        <v>0</v>
      </c>
    </row>
    <row r="227" spans="1:17" x14ac:dyDescent="0.45">
      <c r="A227" s="75"/>
      <c r="B227" s="76" t="s">
        <v>105</v>
      </c>
      <c r="C227" s="33" t="s">
        <v>67</v>
      </c>
      <c r="D227" s="29">
        <v>201</v>
      </c>
      <c r="E227" s="29">
        <v>141777.96549999999</v>
      </c>
      <c r="F227" s="29">
        <v>195</v>
      </c>
      <c r="G227" s="29">
        <v>103067.0855</v>
      </c>
      <c r="H227" s="29">
        <v>6</v>
      </c>
      <c r="I227" s="29">
        <v>38710.879999999997</v>
      </c>
      <c r="J227" s="29">
        <v>0</v>
      </c>
      <c r="K227" s="29">
        <v>0</v>
      </c>
      <c r="L227" s="29">
        <v>0</v>
      </c>
      <c r="M227" s="29">
        <v>0</v>
      </c>
      <c r="N227" s="29">
        <v>0</v>
      </c>
      <c r="O227" s="29">
        <v>0</v>
      </c>
      <c r="P227" s="29">
        <v>0</v>
      </c>
      <c r="Q227" s="29">
        <v>0</v>
      </c>
    </row>
    <row r="228" spans="1:17" x14ac:dyDescent="0.45">
      <c r="A228" s="75"/>
      <c r="B228" s="76"/>
      <c r="C228" s="33" t="s">
        <v>68</v>
      </c>
      <c r="D228" s="29">
        <v>194</v>
      </c>
      <c r="E228" s="29">
        <v>220123.09</v>
      </c>
      <c r="F228" s="29">
        <v>179</v>
      </c>
      <c r="G228" s="29">
        <v>101705.11</v>
      </c>
      <c r="H228" s="29">
        <v>12</v>
      </c>
      <c r="I228" s="29">
        <v>72688.52</v>
      </c>
      <c r="J228" s="29">
        <v>3</v>
      </c>
      <c r="K228" s="29">
        <v>45729.46</v>
      </c>
      <c r="L228" s="29">
        <v>0</v>
      </c>
      <c r="M228" s="29">
        <v>0</v>
      </c>
      <c r="N228" s="29">
        <v>0</v>
      </c>
      <c r="O228" s="29">
        <v>0</v>
      </c>
      <c r="P228" s="29">
        <v>0</v>
      </c>
      <c r="Q228" s="29">
        <v>0</v>
      </c>
    </row>
    <row r="229" spans="1:17" x14ac:dyDescent="0.45">
      <c r="A229" s="75"/>
      <c r="B229" s="76" t="s">
        <v>106</v>
      </c>
      <c r="C229" s="33" t="s">
        <v>67</v>
      </c>
      <c r="D229" s="29">
        <v>287</v>
      </c>
      <c r="E229" s="29">
        <v>76676.422000000006</v>
      </c>
      <c r="F229" s="29">
        <v>285</v>
      </c>
      <c r="G229" s="29">
        <v>62835.722000000002</v>
      </c>
      <c r="H229" s="29">
        <v>2</v>
      </c>
      <c r="I229" s="29">
        <v>13840.7</v>
      </c>
      <c r="J229" s="29">
        <v>0</v>
      </c>
      <c r="K229" s="29">
        <v>0</v>
      </c>
      <c r="L229" s="29">
        <v>0</v>
      </c>
      <c r="M229" s="29">
        <v>0</v>
      </c>
      <c r="N229" s="29">
        <v>0</v>
      </c>
      <c r="O229" s="29">
        <v>0</v>
      </c>
      <c r="P229" s="29">
        <v>0</v>
      </c>
      <c r="Q229" s="29">
        <v>0</v>
      </c>
    </row>
    <row r="230" spans="1:17" x14ac:dyDescent="0.45">
      <c r="A230" s="75"/>
      <c r="B230" s="76"/>
      <c r="C230" s="33" t="s">
        <v>68</v>
      </c>
      <c r="D230" s="29">
        <v>114</v>
      </c>
      <c r="E230" s="29">
        <v>917094.45799999998</v>
      </c>
      <c r="F230" s="29">
        <v>73</v>
      </c>
      <c r="G230" s="29">
        <v>87810.769</v>
      </c>
      <c r="H230" s="29">
        <v>19</v>
      </c>
      <c r="I230" s="29">
        <v>119631.58</v>
      </c>
      <c r="J230" s="29">
        <v>4</v>
      </c>
      <c r="K230" s="29">
        <v>68673.259999999995</v>
      </c>
      <c r="L230" s="29">
        <v>12</v>
      </c>
      <c r="M230" s="29">
        <v>300361.45600000001</v>
      </c>
      <c r="N230" s="29">
        <v>5</v>
      </c>
      <c r="O230" s="29">
        <v>230086.663</v>
      </c>
      <c r="P230" s="29">
        <v>1</v>
      </c>
      <c r="Q230" s="29">
        <v>110530.73</v>
      </c>
    </row>
    <row r="231" spans="1:17" x14ac:dyDescent="0.45">
      <c r="A231" s="75"/>
      <c r="B231" s="76" t="s">
        <v>107</v>
      </c>
      <c r="C231" s="33" t="s">
        <v>67</v>
      </c>
      <c r="D231" s="29">
        <v>127</v>
      </c>
      <c r="E231" s="29">
        <v>443728.11139999999</v>
      </c>
      <c r="F231" s="29">
        <v>95</v>
      </c>
      <c r="G231" s="29">
        <v>156597.465</v>
      </c>
      <c r="H231" s="29">
        <v>32</v>
      </c>
      <c r="I231" s="29">
        <v>287130.64640000003</v>
      </c>
      <c r="J231" s="29">
        <v>0</v>
      </c>
      <c r="K231" s="29">
        <v>0</v>
      </c>
      <c r="L231" s="29">
        <v>0</v>
      </c>
      <c r="M231" s="29">
        <v>0</v>
      </c>
      <c r="N231" s="29">
        <v>0</v>
      </c>
      <c r="O231" s="29">
        <v>0</v>
      </c>
      <c r="P231" s="29">
        <v>0</v>
      </c>
      <c r="Q231" s="29">
        <v>0</v>
      </c>
    </row>
    <row r="232" spans="1:17" x14ac:dyDescent="0.45">
      <c r="A232" s="75"/>
      <c r="B232" s="76"/>
      <c r="C232" s="33" t="s">
        <v>68</v>
      </c>
      <c r="D232" s="29">
        <v>208</v>
      </c>
      <c r="E232" s="29">
        <v>494767.79499999998</v>
      </c>
      <c r="F232" s="29">
        <v>159</v>
      </c>
      <c r="G232" s="29">
        <v>125383.723</v>
      </c>
      <c r="H232" s="29">
        <v>42</v>
      </c>
      <c r="I232" s="29">
        <v>227438.122</v>
      </c>
      <c r="J232" s="29">
        <v>4</v>
      </c>
      <c r="K232" s="29">
        <v>66657.48</v>
      </c>
      <c r="L232" s="29">
        <v>2</v>
      </c>
      <c r="M232" s="29">
        <v>39581.89</v>
      </c>
      <c r="N232" s="29">
        <v>1</v>
      </c>
      <c r="O232" s="29">
        <v>35706.58</v>
      </c>
      <c r="P232" s="29">
        <v>0</v>
      </c>
      <c r="Q232" s="29">
        <v>0</v>
      </c>
    </row>
    <row r="233" spans="1:17" x14ac:dyDescent="0.45">
      <c r="A233" s="75"/>
      <c r="B233" s="76" t="s">
        <v>108</v>
      </c>
      <c r="C233" s="33" t="s">
        <v>67</v>
      </c>
      <c r="D233" s="29">
        <v>419</v>
      </c>
      <c r="E233" s="29">
        <v>429938.75</v>
      </c>
      <c r="F233" s="29">
        <v>405</v>
      </c>
      <c r="G233" s="29">
        <v>333613.62900000002</v>
      </c>
      <c r="H233" s="29">
        <v>13</v>
      </c>
      <c r="I233" s="29">
        <v>79893.391000000003</v>
      </c>
      <c r="J233" s="29">
        <v>0</v>
      </c>
      <c r="K233" s="29">
        <v>0</v>
      </c>
      <c r="L233" s="29">
        <v>1</v>
      </c>
      <c r="M233" s="29">
        <v>16431.73</v>
      </c>
      <c r="N233" s="29">
        <v>0</v>
      </c>
      <c r="O233" s="29">
        <v>0</v>
      </c>
      <c r="P233" s="29">
        <v>0</v>
      </c>
      <c r="Q233" s="29">
        <v>0</v>
      </c>
    </row>
    <row r="234" spans="1:17" x14ac:dyDescent="0.45">
      <c r="A234" s="75"/>
      <c r="B234" s="76"/>
      <c r="C234" s="33" t="s">
        <v>68</v>
      </c>
      <c r="D234" s="29">
        <v>1411</v>
      </c>
      <c r="E234" s="29">
        <v>4119132.6197000002</v>
      </c>
      <c r="F234" s="29">
        <v>1025</v>
      </c>
      <c r="G234" s="29">
        <v>837717.28670000006</v>
      </c>
      <c r="H234" s="29">
        <v>289</v>
      </c>
      <c r="I234" s="29">
        <v>1656778.01</v>
      </c>
      <c r="J234" s="29">
        <v>65</v>
      </c>
      <c r="K234" s="29">
        <v>871774.05</v>
      </c>
      <c r="L234" s="29">
        <v>30</v>
      </c>
      <c r="M234" s="29">
        <v>669018.26300000004</v>
      </c>
      <c r="N234" s="29">
        <v>2</v>
      </c>
      <c r="O234" s="29">
        <v>83845.009999999995</v>
      </c>
      <c r="P234" s="29">
        <v>0</v>
      </c>
      <c r="Q234" s="29">
        <v>0</v>
      </c>
    </row>
    <row r="235" spans="1:17" x14ac:dyDescent="0.45">
      <c r="A235" s="75"/>
      <c r="B235" s="76" t="s">
        <v>109</v>
      </c>
      <c r="C235" s="33" t="s">
        <v>67</v>
      </c>
      <c r="D235" s="29">
        <v>806</v>
      </c>
      <c r="E235" s="29">
        <v>474181.32270000002</v>
      </c>
      <c r="F235" s="29">
        <v>806</v>
      </c>
      <c r="G235" s="29">
        <v>474181.32270000002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0</v>
      </c>
    </row>
    <row r="236" spans="1:17" x14ac:dyDescent="0.45">
      <c r="A236" s="75"/>
      <c r="B236" s="76"/>
      <c r="C236" s="33" t="s">
        <v>68</v>
      </c>
      <c r="D236" s="29">
        <v>580</v>
      </c>
      <c r="E236" s="29">
        <v>445389.62</v>
      </c>
      <c r="F236" s="29">
        <v>562</v>
      </c>
      <c r="G236" s="29">
        <v>327201.45</v>
      </c>
      <c r="H236" s="29">
        <v>16</v>
      </c>
      <c r="I236" s="29">
        <v>80604.92</v>
      </c>
      <c r="J236" s="29">
        <v>1</v>
      </c>
      <c r="K236" s="29">
        <v>13278.33</v>
      </c>
      <c r="L236" s="29">
        <v>1</v>
      </c>
      <c r="M236" s="29">
        <v>24304.92</v>
      </c>
      <c r="N236" s="29">
        <v>0</v>
      </c>
      <c r="O236" s="29">
        <v>0</v>
      </c>
      <c r="P236" s="29">
        <v>0</v>
      </c>
      <c r="Q236" s="29">
        <v>0</v>
      </c>
    </row>
    <row r="237" spans="1:17" x14ac:dyDescent="0.45">
      <c r="A237" s="75"/>
      <c r="B237" s="76" t="s">
        <v>110</v>
      </c>
      <c r="C237" s="33" t="s">
        <v>67</v>
      </c>
      <c r="D237" s="29">
        <v>74</v>
      </c>
      <c r="E237" s="29">
        <v>57644.697500000002</v>
      </c>
      <c r="F237" s="29">
        <v>72</v>
      </c>
      <c r="G237" s="29">
        <v>34648.307500000003</v>
      </c>
      <c r="H237" s="29">
        <v>2</v>
      </c>
      <c r="I237" s="29">
        <v>22996.39</v>
      </c>
      <c r="J237" s="29">
        <v>0</v>
      </c>
      <c r="K237" s="29">
        <v>0</v>
      </c>
      <c r="L237" s="29">
        <v>0</v>
      </c>
      <c r="M237" s="29">
        <v>0</v>
      </c>
      <c r="N237" s="29">
        <v>0</v>
      </c>
      <c r="O237" s="29">
        <v>0</v>
      </c>
      <c r="P237" s="29">
        <v>0</v>
      </c>
      <c r="Q237" s="29">
        <v>0</v>
      </c>
    </row>
    <row r="238" spans="1:17" x14ac:dyDescent="0.45">
      <c r="A238" s="75"/>
      <c r="B238" s="76"/>
      <c r="C238" s="33" t="s">
        <v>68</v>
      </c>
      <c r="D238" s="29">
        <v>144</v>
      </c>
      <c r="E238" s="29">
        <v>82691.269</v>
      </c>
      <c r="F238" s="29">
        <v>135</v>
      </c>
      <c r="G238" s="29">
        <v>38319.749000000003</v>
      </c>
      <c r="H238" s="29">
        <v>9</v>
      </c>
      <c r="I238" s="29">
        <v>44371.519999999997</v>
      </c>
      <c r="J238" s="29">
        <v>0</v>
      </c>
      <c r="K238" s="29">
        <v>0</v>
      </c>
      <c r="L238" s="29">
        <v>0</v>
      </c>
      <c r="M238" s="29">
        <v>0</v>
      </c>
      <c r="N238" s="29">
        <v>0</v>
      </c>
      <c r="O238" s="29">
        <v>0</v>
      </c>
      <c r="P238" s="29">
        <v>0</v>
      </c>
      <c r="Q238" s="29">
        <v>0</v>
      </c>
    </row>
    <row r="239" spans="1:17" x14ac:dyDescent="0.45">
      <c r="A239" s="75"/>
      <c r="B239" s="76" t="s">
        <v>111</v>
      </c>
      <c r="C239" s="33" t="s">
        <v>67</v>
      </c>
      <c r="D239" s="29">
        <v>653</v>
      </c>
      <c r="E239" s="29">
        <v>838279.70019999996</v>
      </c>
      <c r="F239" s="29">
        <v>630</v>
      </c>
      <c r="G239" s="29">
        <v>663867.01820000005</v>
      </c>
      <c r="H239" s="29">
        <v>23</v>
      </c>
      <c r="I239" s="29">
        <v>174412.682</v>
      </c>
      <c r="J239" s="29">
        <v>0</v>
      </c>
      <c r="K239" s="29">
        <v>0</v>
      </c>
      <c r="L239" s="29">
        <v>0</v>
      </c>
      <c r="M239" s="29">
        <v>0</v>
      </c>
      <c r="N239" s="29">
        <v>0</v>
      </c>
      <c r="O239" s="29">
        <v>0</v>
      </c>
      <c r="P239" s="29">
        <v>0</v>
      </c>
      <c r="Q239" s="29">
        <v>0</v>
      </c>
    </row>
    <row r="240" spans="1:17" x14ac:dyDescent="0.45">
      <c r="A240" s="75"/>
      <c r="B240" s="76"/>
      <c r="C240" s="33" t="s">
        <v>68</v>
      </c>
      <c r="D240" s="29">
        <v>464</v>
      </c>
      <c r="E240" s="29">
        <v>754691.47600000002</v>
      </c>
      <c r="F240" s="29">
        <v>414</v>
      </c>
      <c r="G240" s="29">
        <v>371713.13400000002</v>
      </c>
      <c r="H240" s="29">
        <v>41</v>
      </c>
      <c r="I240" s="29">
        <v>205851.41200000001</v>
      </c>
      <c r="J240" s="29">
        <v>5</v>
      </c>
      <c r="K240" s="29">
        <v>56266.16</v>
      </c>
      <c r="L240" s="29">
        <v>4</v>
      </c>
      <c r="M240" s="29">
        <v>120860.77</v>
      </c>
      <c r="N240" s="29">
        <v>0</v>
      </c>
      <c r="O240" s="29">
        <v>0</v>
      </c>
      <c r="P240" s="29">
        <v>0</v>
      </c>
      <c r="Q240" s="29">
        <v>0</v>
      </c>
    </row>
    <row r="241" spans="1:17" x14ac:dyDescent="0.45">
      <c r="A241" s="75"/>
      <c r="B241" s="76" t="s">
        <v>112</v>
      </c>
      <c r="C241" s="33" t="s">
        <v>67</v>
      </c>
      <c r="D241" s="29">
        <v>2827</v>
      </c>
      <c r="E241" s="29">
        <v>2354058.8254999998</v>
      </c>
      <c r="F241" s="29">
        <v>2796</v>
      </c>
      <c r="G241" s="29">
        <v>2118869.3254999998</v>
      </c>
      <c r="H241" s="29">
        <v>31</v>
      </c>
      <c r="I241" s="29">
        <v>235189.5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</row>
    <row r="242" spans="1:17" x14ac:dyDescent="0.45">
      <c r="A242" s="75"/>
      <c r="B242" s="76"/>
      <c r="C242" s="33" t="s">
        <v>68</v>
      </c>
      <c r="D242" s="29">
        <v>304</v>
      </c>
      <c r="E242" s="29">
        <v>507516.61800000002</v>
      </c>
      <c r="F242" s="29">
        <v>269</v>
      </c>
      <c r="G242" s="29">
        <v>184677.128</v>
      </c>
      <c r="H242" s="29">
        <v>25</v>
      </c>
      <c r="I242" s="29">
        <v>117364.33</v>
      </c>
      <c r="J242" s="29">
        <v>6</v>
      </c>
      <c r="K242" s="29">
        <v>77041.52</v>
      </c>
      <c r="L242" s="29">
        <v>3</v>
      </c>
      <c r="M242" s="29">
        <v>85523.28</v>
      </c>
      <c r="N242" s="29">
        <v>1</v>
      </c>
      <c r="O242" s="29">
        <v>42910.36</v>
      </c>
      <c r="P242" s="29">
        <v>0</v>
      </c>
      <c r="Q242" s="29">
        <v>0</v>
      </c>
    </row>
    <row r="243" spans="1:17" x14ac:dyDescent="0.45">
      <c r="A243" s="75" t="s">
        <v>124</v>
      </c>
      <c r="B243" s="76" t="s">
        <v>103</v>
      </c>
      <c r="C243" s="33" t="s">
        <v>67</v>
      </c>
      <c r="D243" s="29">
        <v>21952</v>
      </c>
      <c r="E243" s="29">
        <v>6706846.4963999996</v>
      </c>
      <c r="F243" s="29">
        <v>21911</v>
      </c>
      <c r="G243" s="29">
        <v>6514276.7143999999</v>
      </c>
      <c r="H243" s="29">
        <v>41</v>
      </c>
      <c r="I243" s="29">
        <v>192569.78200000001</v>
      </c>
      <c r="J243" s="29">
        <v>0</v>
      </c>
      <c r="K243" s="29">
        <v>0</v>
      </c>
      <c r="L243" s="29">
        <v>0</v>
      </c>
      <c r="M243" s="29">
        <v>0</v>
      </c>
      <c r="N243" s="29">
        <v>0</v>
      </c>
      <c r="O243" s="29">
        <v>0</v>
      </c>
      <c r="P243" s="29">
        <v>0</v>
      </c>
      <c r="Q243" s="29">
        <v>0</v>
      </c>
    </row>
    <row r="244" spans="1:17" x14ac:dyDescent="0.45">
      <c r="A244" s="75"/>
      <c r="B244" s="76"/>
      <c r="C244" s="33" t="s">
        <v>68</v>
      </c>
      <c r="D244" s="29">
        <v>3008</v>
      </c>
      <c r="E244" s="29">
        <v>1094208.3765</v>
      </c>
      <c r="F244" s="29">
        <v>2958</v>
      </c>
      <c r="G244" s="29">
        <v>850193.45750000002</v>
      </c>
      <c r="H244" s="29">
        <v>48</v>
      </c>
      <c r="I244" s="29">
        <v>220820.769</v>
      </c>
      <c r="J244" s="29">
        <v>2</v>
      </c>
      <c r="K244" s="29">
        <v>23194.15</v>
      </c>
      <c r="L244" s="29">
        <v>0</v>
      </c>
      <c r="M244" s="29">
        <v>0</v>
      </c>
      <c r="N244" s="29">
        <v>0</v>
      </c>
      <c r="O244" s="29">
        <v>0</v>
      </c>
      <c r="P244" s="29">
        <v>0</v>
      </c>
      <c r="Q244" s="29">
        <v>0</v>
      </c>
    </row>
    <row r="245" spans="1:17" x14ac:dyDescent="0.45">
      <c r="A245" s="75"/>
      <c r="B245" s="76" t="s">
        <v>104</v>
      </c>
      <c r="C245" s="33" t="s">
        <v>67</v>
      </c>
      <c r="D245" s="29">
        <v>22340</v>
      </c>
      <c r="E245" s="29">
        <v>7434269.2718000002</v>
      </c>
      <c r="F245" s="29">
        <v>22311</v>
      </c>
      <c r="G245" s="29">
        <v>7212714.7625000002</v>
      </c>
      <c r="H245" s="29">
        <v>29</v>
      </c>
      <c r="I245" s="29">
        <v>221554.50930000001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</row>
    <row r="246" spans="1:17" x14ac:dyDescent="0.45">
      <c r="A246" s="75"/>
      <c r="B246" s="76"/>
      <c r="C246" s="33" t="s">
        <v>68</v>
      </c>
      <c r="D246" s="29">
        <v>2906</v>
      </c>
      <c r="E246" s="29">
        <v>1213563.6603999999</v>
      </c>
      <c r="F246" s="29">
        <v>2875</v>
      </c>
      <c r="G246" s="29">
        <v>1033407.5704</v>
      </c>
      <c r="H246" s="29">
        <v>26</v>
      </c>
      <c r="I246" s="29">
        <v>113585.92</v>
      </c>
      <c r="J246" s="29">
        <v>4</v>
      </c>
      <c r="K246" s="29">
        <v>48494.9</v>
      </c>
      <c r="L246" s="29">
        <v>1</v>
      </c>
      <c r="M246" s="29">
        <v>18075.27</v>
      </c>
      <c r="N246" s="29">
        <v>0</v>
      </c>
      <c r="O246" s="29">
        <v>0</v>
      </c>
      <c r="P246" s="29">
        <v>0</v>
      </c>
      <c r="Q246" s="29">
        <v>0</v>
      </c>
    </row>
    <row r="247" spans="1:17" x14ac:dyDescent="0.45">
      <c r="A247" s="75"/>
      <c r="B247" s="76" t="s">
        <v>105</v>
      </c>
      <c r="C247" s="33" t="s">
        <v>67</v>
      </c>
      <c r="D247" s="29">
        <v>101</v>
      </c>
      <c r="E247" s="29">
        <v>85398.404999999999</v>
      </c>
      <c r="F247" s="29">
        <v>97</v>
      </c>
      <c r="G247" s="29">
        <v>63614.695</v>
      </c>
      <c r="H247" s="29">
        <v>4</v>
      </c>
      <c r="I247" s="29">
        <v>21783.71</v>
      </c>
      <c r="J247" s="29">
        <v>0</v>
      </c>
      <c r="K247" s="29">
        <v>0</v>
      </c>
      <c r="L247" s="29">
        <v>0</v>
      </c>
      <c r="M247" s="29">
        <v>0</v>
      </c>
      <c r="N247" s="29">
        <v>0</v>
      </c>
      <c r="O247" s="29">
        <v>0</v>
      </c>
      <c r="P247" s="29">
        <v>0</v>
      </c>
      <c r="Q247" s="29">
        <v>0</v>
      </c>
    </row>
    <row r="248" spans="1:17" x14ac:dyDescent="0.45">
      <c r="A248" s="75"/>
      <c r="B248" s="76"/>
      <c r="C248" s="33" t="s">
        <v>68</v>
      </c>
      <c r="D248" s="29">
        <v>88</v>
      </c>
      <c r="E248" s="29">
        <v>146471.42800000001</v>
      </c>
      <c r="F248" s="29">
        <v>75</v>
      </c>
      <c r="G248" s="29">
        <v>56505.625999999997</v>
      </c>
      <c r="H248" s="29">
        <v>12</v>
      </c>
      <c r="I248" s="29">
        <v>71858.962</v>
      </c>
      <c r="J248" s="29">
        <v>0</v>
      </c>
      <c r="K248" s="29">
        <v>0</v>
      </c>
      <c r="L248" s="29">
        <v>1</v>
      </c>
      <c r="M248" s="29">
        <v>18106.84</v>
      </c>
      <c r="N248" s="29">
        <v>0</v>
      </c>
      <c r="O248" s="29">
        <v>0</v>
      </c>
      <c r="P248" s="29">
        <v>0</v>
      </c>
      <c r="Q248" s="29">
        <v>0</v>
      </c>
    </row>
    <row r="249" spans="1:17" x14ac:dyDescent="0.45">
      <c r="A249" s="75"/>
      <c r="B249" s="76" t="s">
        <v>106</v>
      </c>
      <c r="C249" s="33" t="s">
        <v>67</v>
      </c>
      <c r="D249" s="29">
        <v>105</v>
      </c>
      <c r="E249" s="29">
        <v>57345.118000000002</v>
      </c>
      <c r="F249" s="29">
        <v>103</v>
      </c>
      <c r="G249" s="29">
        <v>46780.917999999998</v>
      </c>
      <c r="H249" s="29">
        <v>2</v>
      </c>
      <c r="I249" s="29">
        <v>10564.2</v>
      </c>
      <c r="J249" s="29">
        <v>0</v>
      </c>
      <c r="K249" s="29">
        <v>0</v>
      </c>
      <c r="L249" s="29">
        <v>0</v>
      </c>
      <c r="M249" s="29">
        <v>0</v>
      </c>
      <c r="N249" s="29">
        <v>0</v>
      </c>
      <c r="O249" s="29">
        <v>0</v>
      </c>
      <c r="P249" s="29">
        <v>0</v>
      </c>
      <c r="Q249" s="29">
        <v>0</v>
      </c>
    </row>
    <row r="250" spans="1:17" x14ac:dyDescent="0.45">
      <c r="A250" s="75"/>
      <c r="B250" s="76"/>
      <c r="C250" s="33" t="s">
        <v>68</v>
      </c>
      <c r="D250" s="29">
        <v>101</v>
      </c>
      <c r="E250" s="29">
        <v>852543.36100000003</v>
      </c>
      <c r="F250" s="29">
        <v>70</v>
      </c>
      <c r="G250" s="29">
        <v>72635.714000000007</v>
      </c>
      <c r="H250" s="29">
        <v>11</v>
      </c>
      <c r="I250" s="29">
        <v>54398.65</v>
      </c>
      <c r="J250" s="29">
        <v>2</v>
      </c>
      <c r="K250" s="29">
        <v>20248.71</v>
      </c>
      <c r="L250" s="29">
        <v>9</v>
      </c>
      <c r="M250" s="29">
        <v>238435.23699999999</v>
      </c>
      <c r="N250" s="29">
        <v>8</v>
      </c>
      <c r="O250" s="29">
        <v>394314.27</v>
      </c>
      <c r="P250" s="29">
        <v>1</v>
      </c>
      <c r="Q250" s="29">
        <v>72510.78</v>
      </c>
    </row>
    <row r="251" spans="1:17" x14ac:dyDescent="0.45">
      <c r="A251" s="75"/>
      <c r="B251" s="76" t="s">
        <v>107</v>
      </c>
      <c r="C251" s="33" t="s">
        <v>67</v>
      </c>
      <c r="D251" s="29">
        <v>177</v>
      </c>
      <c r="E251" s="29">
        <v>608888.15760000004</v>
      </c>
      <c r="F251" s="29">
        <v>129</v>
      </c>
      <c r="G251" s="29">
        <v>216143.86300000001</v>
      </c>
      <c r="H251" s="29">
        <v>45</v>
      </c>
      <c r="I251" s="29">
        <v>358822.8872</v>
      </c>
      <c r="J251" s="29">
        <v>3</v>
      </c>
      <c r="K251" s="29">
        <v>33921.407399999996</v>
      </c>
      <c r="L251" s="29">
        <v>0</v>
      </c>
      <c r="M251" s="29">
        <v>0</v>
      </c>
      <c r="N251" s="29">
        <v>0</v>
      </c>
      <c r="O251" s="29">
        <v>0</v>
      </c>
      <c r="P251" s="29">
        <v>0</v>
      </c>
      <c r="Q251" s="29">
        <v>0</v>
      </c>
    </row>
    <row r="252" spans="1:17" x14ac:dyDescent="0.45">
      <c r="A252" s="75"/>
      <c r="B252" s="76"/>
      <c r="C252" s="33" t="s">
        <v>68</v>
      </c>
      <c r="D252" s="29">
        <v>174</v>
      </c>
      <c r="E252" s="29">
        <v>617997.62179999996</v>
      </c>
      <c r="F252" s="29">
        <v>110</v>
      </c>
      <c r="G252" s="29">
        <v>138964.41500000001</v>
      </c>
      <c r="H252" s="29">
        <v>55</v>
      </c>
      <c r="I252" s="29">
        <v>300034.8308</v>
      </c>
      <c r="J252" s="29">
        <v>5</v>
      </c>
      <c r="K252" s="29">
        <v>62913.19</v>
      </c>
      <c r="L252" s="29">
        <v>3</v>
      </c>
      <c r="M252" s="29">
        <v>82069.266000000003</v>
      </c>
      <c r="N252" s="29">
        <v>1</v>
      </c>
      <c r="O252" s="29">
        <v>34015.919999999998</v>
      </c>
      <c r="P252" s="29">
        <v>0</v>
      </c>
      <c r="Q252" s="29">
        <v>0</v>
      </c>
    </row>
    <row r="253" spans="1:17" x14ac:dyDescent="0.45">
      <c r="A253" s="75"/>
      <c r="B253" s="76" t="s">
        <v>108</v>
      </c>
      <c r="C253" s="33" t="s">
        <v>67</v>
      </c>
      <c r="D253" s="29">
        <v>491</v>
      </c>
      <c r="E253" s="29">
        <v>606283.96100000001</v>
      </c>
      <c r="F253" s="29">
        <v>467</v>
      </c>
      <c r="G253" s="29">
        <v>464030.09100000001</v>
      </c>
      <c r="H253" s="29">
        <v>23</v>
      </c>
      <c r="I253" s="29">
        <v>130751.34</v>
      </c>
      <c r="J253" s="29">
        <v>1</v>
      </c>
      <c r="K253" s="29">
        <v>11502.53</v>
      </c>
      <c r="L253" s="29">
        <v>0</v>
      </c>
      <c r="M253" s="29">
        <v>0</v>
      </c>
      <c r="N253" s="29">
        <v>0</v>
      </c>
      <c r="O253" s="29">
        <v>0</v>
      </c>
      <c r="P253" s="29">
        <v>0</v>
      </c>
      <c r="Q253" s="29">
        <v>0</v>
      </c>
    </row>
    <row r="254" spans="1:17" x14ac:dyDescent="0.45">
      <c r="A254" s="75"/>
      <c r="B254" s="76"/>
      <c r="C254" s="33" t="s">
        <v>68</v>
      </c>
      <c r="D254" s="29">
        <v>1146</v>
      </c>
      <c r="E254" s="29">
        <v>2597061.5699999998</v>
      </c>
      <c r="F254" s="29">
        <v>892</v>
      </c>
      <c r="G254" s="29">
        <v>818630.51100000006</v>
      </c>
      <c r="H254" s="29">
        <v>210</v>
      </c>
      <c r="I254" s="29">
        <v>1128546.652</v>
      </c>
      <c r="J254" s="29">
        <v>34</v>
      </c>
      <c r="K254" s="29">
        <v>409471.40700000001</v>
      </c>
      <c r="L254" s="29">
        <v>10</v>
      </c>
      <c r="M254" s="29">
        <v>240413</v>
      </c>
      <c r="N254" s="29">
        <v>0</v>
      </c>
      <c r="O254" s="29">
        <v>0</v>
      </c>
      <c r="P254" s="29">
        <v>0</v>
      </c>
      <c r="Q254" s="29">
        <v>0</v>
      </c>
    </row>
    <row r="255" spans="1:17" x14ac:dyDescent="0.45">
      <c r="A255" s="75"/>
      <c r="B255" s="76" t="s">
        <v>109</v>
      </c>
      <c r="C255" s="33" t="s">
        <v>67</v>
      </c>
      <c r="D255" s="29">
        <v>924</v>
      </c>
      <c r="E255" s="29">
        <v>409583.43800000002</v>
      </c>
      <c r="F255" s="29">
        <v>923</v>
      </c>
      <c r="G255" s="29">
        <v>395552.348</v>
      </c>
      <c r="H255" s="29">
        <v>1</v>
      </c>
      <c r="I255" s="29">
        <v>14031.09</v>
      </c>
      <c r="J255" s="29">
        <v>0</v>
      </c>
      <c r="K255" s="29">
        <v>0</v>
      </c>
      <c r="L255" s="29">
        <v>0</v>
      </c>
      <c r="M255" s="29">
        <v>0</v>
      </c>
      <c r="N255" s="29">
        <v>0</v>
      </c>
      <c r="O255" s="29">
        <v>0</v>
      </c>
      <c r="P255" s="29">
        <v>0</v>
      </c>
      <c r="Q255" s="29">
        <v>0</v>
      </c>
    </row>
    <row r="256" spans="1:17" x14ac:dyDescent="0.45">
      <c r="A256" s="75"/>
      <c r="B256" s="76"/>
      <c r="C256" s="33" t="s">
        <v>68</v>
      </c>
      <c r="D256" s="29">
        <v>973</v>
      </c>
      <c r="E256" s="29">
        <v>480532.98300000001</v>
      </c>
      <c r="F256" s="29">
        <v>962</v>
      </c>
      <c r="G256" s="29">
        <v>435569.31800000003</v>
      </c>
      <c r="H256" s="29">
        <v>11</v>
      </c>
      <c r="I256" s="29">
        <v>44963.665000000001</v>
      </c>
      <c r="J256" s="29">
        <v>0</v>
      </c>
      <c r="K256" s="29">
        <v>0</v>
      </c>
      <c r="L256" s="29">
        <v>0</v>
      </c>
      <c r="M256" s="29">
        <v>0</v>
      </c>
      <c r="N256" s="29">
        <v>0</v>
      </c>
      <c r="O256" s="29">
        <v>0</v>
      </c>
      <c r="P256" s="29">
        <v>0</v>
      </c>
      <c r="Q256" s="29">
        <v>0</v>
      </c>
    </row>
    <row r="257" spans="1:17" x14ac:dyDescent="0.45">
      <c r="A257" s="75"/>
      <c r="B257" s="76" t="s">
        <v>110</v>
      </c>
      <c r="C257" s="33" t="s">
        <v>67</v>
      </c>
      <c r="D257" s="29">
        <v>61</v>
      </c>
      <c r="E257" s="29">
        <v>24857.22</v>
      </c>
      <c r="F257" s="29">
        <v>60</v>
      </c>
      <c r="G257" s="29">
        <v>20391.87</v>
      </c>
      <c r="H257" s="29">
        <v>1</v>
      </c>
      <c r="I257" s="29">
        <v>4465.3500000000004</v>
      </c>
      <c r="J257" s="29">
        <v>0</v>
      </c>
      <c r="K257" s="29">
        <v>0</v>
      </c>
      <c r="L257" s="29">
        <v>0</v>
      </c>
      <c r="M257" s="29">
        <v>0</v>
      </c>
      <c r="N257" s="29">
        <v>0</v>
      </c>
      <c r="O257" s="29">
        <v>0</v>
      </c>
      <c r="P257" s="29">
        <v>0</v>
      </c>
      <c r="Q257" s="29">
        <v>0</v>
      </c>
    </row>
    <row r="258" spans="1:17" x14ac:dyDescent="0.45">
      <c r="A258" s="75"/>
      <c r="B258" s="76"/>
      <c r="C258" s="33" t="s">
        <v>68</v>
      </c>
      <c r="D258" s="29">
        <v>42</v>
      </c>
      <c r="E258" s="29">
        <v>64709.919999999998</v>
      </c>
      <c r="F258" s="29">
        <v>39</v>
      </c>
      <c r="G258" s="29">
        <v>21654.12</v>
      </c>
      <c r="H258" s="29">
        <v>2</v>
      </c>
      <c r="I258" s="29">
        <v>21910.26</v>
      </c>
      <c r="J258" s="29">
        <v>1</v>
      </c>
      <c r="K258" s="29">
        <v>21145.54</v>
      </c>
      <c r="L258" s="29">
        <v>0</v>
      </c>
      <c r="M258" s="29">
        <v>0</v>
      </c>
      <c r="N258" s="29">
        <v>0</v>
      </c>
      <c r="O258" s="29">
        <v>0</v>
      </c>
      <c r="P258" s="29">
        <v>0</v>
      </c>
      <c r="Q258" s="29">
        <v>0</v>
      </c>
    </row>
    <row r="259" spans="1:17" x14ac:dyDescent="0.45">
      <c r="A259" s="75"/>
      <c r="B259" s="76" t="s">
        <v>111</v>
      </c>
      <c r="C259" s="33" t="s">
        <v>67</v>
      </c>
      <c r="D259" s="29">
        <v>425</v>
      </c>
      <c r="E259" s="29">
        <v>370310.64600000001</v>
      </c>
      <c r="F259" s="29">
        <v>412</v>
      </c>
      <c r="G259" s="29">
        <v>288885.68599999999</v>
      </c>
      <c r="H259" s="29">
        <v>12</v>
      </c>
      <c r="I259" s="29">
        <v>67400.509999999995</v>
      </c>
      <c r="J259" s="29">
        <v>1</v>
      </c>
      <c r="K259" s="29">
        <v>14024.45</v>
      </c>
      <c r="L259" s="29">
        <v>0</v>
      </c>
      <c r="M259" s="29">
        <v>0</v>
      </c>
      <c r="N259" s="29">
        <v>0</v>
      </c>
      <c r="O259" s="29">
        <v>0</v>
      </c>
      <c r="P259" s="29">
        <v>0</v>
      </c>
      <c r="Q259" s="29">
        <v>0</v>
      </c>
    </row>
    <row r="260" spans="1:17" x14ac:dyDescent="0.45">
      <c r="A260" s="75"/>
      <c r="B260" s="76"/>
      <c r="C260" s="33" t="s">
        <v>68</v>
      </c>
      <c r="D260" s="29">
        <v>396</v>
      </c>
      <c r="E260" s="29">
        <v>1136612.9550000001</v>
      </c>
      <c r="F260" s="29">
        <v>320</v>
      </c>
      <c r="G260" s="29">
        <v>342450.04</v>
      </c>
      <c r="H260" s="29">
        <v>57</v>
      </c>
      <c r="I260" s="29">
        <v>350161.16499999998</v>
      </c>
      <c r="J260" s="29">
        <v>9</v>
      </c>
      <c r="K260" s="29">
        <v>176026.82</v>
      </c>
      <c r="L260" s="29">
        <v>8</v>
      </c>
      <c r="M260" s="29">
        <v>190019.78</v>
      </c>
      <c r="N260" s="29">
        <v>2</v>
      </c>
      <c r="O260" s="29">
        <v>77955.149999999994</v>
      </c>
      <c r="P260" s="29">
        <v>0</v>
      </c>
      <c r="Q260" s="29">
        <v>0</v>
      </c>
    </row>
    <row r="261" spans="1:17" x14ac:dyDescent="0.45">
      <c r="A261" s="75"/>
      <c r="B261" s="76" t="s">
        <v>112</v>
      </c>
      <c r="C261" s="33" t="s">
        <v>67</v>
      </c>
      <c r="D261" s="29">
        <v>1586</v>
      </c>
      <c r="E261" s="29">
        <v>1637852.0859999999</v>
      </c>
      <c r="F261" s="29">
        <v>1557</v>
      </c>
      <c r="G261" s="29">
        <v>1515365.0060000001</v>
      </c>
      <c r="H261" s="29">
        <v>28</v>
      </c>
      <c r="I261" s="29">
        <v>111653.75999999999</v>
      </c>
      <c r="J261" s="29">
        <v>1</v>
      </c>
      <c r="K261" s="29">
        <v>10833.32</v>
      </c>
      <c r="L261" s="29">
        <v>0</v>
      </c>
      <c r="M261" s="29">
        <v>0</v>
      </c>
      <c r="N261" s="29">
        <v>0</v>
      </c>
      <c r="O261" s="29">
        <v>0</v>
      </c>
      <c r="P261" s="29">
        <v>0</v>
      </c>
      <c r="Q261" s="29">
        <v>0</v>
      </c>
    </row>
    <row r="262" spans="1:17" x14ac:dyDescent="0.45">
      <c r="A262" s="75"/>
      <c r="B262" s="76"/>
      <c r="C262" s="33" t="s">
        <v>68</v>
      </c>
      <c r="D262" s="29">
        <v>174</v>
      </c>
      <c r="E262" s="29">
        <v>468978.13750000001</v>
      </c>
      <c r="F262" s="29">
        <v>137</v>
      </c>
      <c r="G262" s="29">
        <v>161738.51</v>
      </c>
      <c r="H262" s="29">
        <v>28</v>
      </c>
      <c r="I262" s="29">
        <v>167352.3775</v>
      </c>
      <c r="J262" s="29">
        <v>8</v>
      </c>
      <c r="K262" s="29">
        <v>110993.68</v>
      </c>
      <c r="L262" s="29">
        <v>1</v>
      </c>
      <c r="M262" s="29">
        <v>28893.57</v>
      </c>
      <c r="N262" s="29">
        <v>0</v>
      </c>
      <c r="O262" s="29">
        <v>0</v>
      </c>
      <c r="P262" s="29">
        <v>0</v>
      </c>
      <c r="Q262" s="29">
        <v>0</v>
      </c>
    </row>
    <row r="263" spans="1:17" x14ac:dyDescent="0.45">
      <c r="A263" s="75" t="s">
        <v>125</v>
      </c>
      <c r="B263" s="76" t="s">
        <v>103</v>
      </c>
      <c r="C263" s="33" t="s">
        <v>67</v>
      </c>
      <c r="D263" s="29">
        <v>24658</v>
      </c>
      <c r="E263" s="29">
        <v>7318319.1673999997</v>
      </c>
      <c r="F263" s="29">
        <v>24628</v>
      </c>
      <c r="G263" s="29">
        <v>7056833.2374</v>
      </c>
      <c r="H263" s="29">
        <v>30</v>
      </c>
      <c r="I263" s="29">
        <v>261485.93</v>
      </c>
      <c r="J263" s="29">
        <v>0</v>
      </c>
      <c r="K263" s="29">
        <v>0</v>
      </c>
      <c r="L263" s="29">
        <v>0</v>
      </c>
      <c r="M263" s="29">
        <v>0</v>
      </c>
      <c r="N263" s="29">
        <v>0</v>
      </c>
      <c r="O263" s="29">
        <v>0</v>
      </c>
      <c r="P263" s="29">
        <v>0</v>
      </c>
      <c r="Q263" s="29">
        <v>0</v>
      </c>
    </row>
    <row r="264" spans="1:17" x14ac:dyDescent="0.45">
      <c r="A264" s="75"/>
      <c r="B264" s="76"/>
      <c r="C264" s="33" t="s">
        <v>68</v>
      </c>
      <c r="D264" s="29">
        <v>3582</v>
      </c>
      <c r="E264" s="29">
        <v>1086591.4905999999</v>
      </c>
      <c r="F264" s="29">
        <v>3546</v>
      </c>
      <c r="G264" s="29">
        <v>887365.18160000001</v>
      </c>
      <c r="H264" s="29">
        <v>34</v>
      </c>
      <c r="I264" s="29">
        <v>172576.429</v>
      </c>
      <c r="J264" s="29">
        <v>1</v>
      </c>
      <c r="K264" s="29">
        <v>10519.17</v>
      </c>
      <c r="L264" s="29">
        <v>1</v>
      </c>
      <c r="M264" s="29">
        <v>16130.71</v>
      </c>
      <c r="N264" s="29">
        <v>0</v>
      </c>
      <c r="O264" s="29">
        <v>0</v>
      </c>
      <c r="P264" s="29">
        <v>0</v>
      </c>
      <c r="Q264" s="29">
        <v>0</v>
      </c>
    </row>
    <row r="265" spans="1:17" x14ac:dyDescent="0.45">
      <c r="A265" s="75"/>
      <c r="B265" s="76" t="s">
        <v>104</v>
      </c>
      <c r="C265" s="33" t="s">
        <v>67</v>
      </c>
      <c r="D265" s="29">
        <v>26241</v>
      </c>
      <c r="E265" s="29">
        <v>7568026.9315999998</v>
      </c>
      <c r="F265" s="29">
        <v>26220</v>
      </c>
      <c r="G265" s="29">
        <v>7380164.9466000004</v>
      </c>
      <c r="H265" s="29">
        <v>21</v>
      </c>
      <c r="I265" s="29">
        <v>187861.98499999999</v>
      </c>
      <c r="J265" s="29">
        <v>0</v>
      </c>
      <c r="K265" s="29">
        <v>0</v>
      </c>
      <c r="L265" s="29">
        <v>0</v>
      </c>
      <c r="M265" s="29">
        <v>0</v>
      </c>
      <c r="N265" s="29">
        <v>0</v>
      </c>
      <c r="O265" s="29">
        <v>0</v>
      </c>
      <c r="P265" s="29">
        <v>0</v>
      </c>
      <c r="Q265" s="29">
        <v>0</v>
      </c>
    </row>
    <row r="266" spans="1:17" x14ac:dyDescent="0.45">
      <c r="A266" s="75"/>
      <c r="B266" s="76"/>
      <c r="C266" s="33" t="s">
        <v>68</v>
      </c>
      <c r="D266" s="29">
        <v>4020</v>
      </c>
      <c r="E266" s="29">
        <v>1356718.9382</v>
      </c>
      <c r="F266" s="29">
        <v>4006</v>
      </c>
      <c r="G266" s="29">
        <v>1219472.0522</v>
      </c>
      <c r="H266" s="29">
        <v>9</v>
      </c>
      <c r="I266" s="29">
        <v>50169.17</v>
      </c>
      <c r="J266" s="29">
        <v>2</v>
      </c>
      <c r="K266" s="29">
        <v>23180.45</v>
      </c>
      <c r="L266" s="29">
        <v>3</v>
      </c>
      <c r="M266" s="29">
        <v>63897.266000000003</v>
      </c>
      <c r="N266" s="29">
        <v>0</v>
      </c>
      <c r="O266" s="29">
        <v>0</v>
      </c>
      <c r="P266" s="29">
        <v>0</v>
      </c>
      <c r="Q266" s="29">
        <v>0</v>
      </c>
    </row>
    <row r="267" spans="1:17" x14ac:dyDescent="0.45">
      <c r="A267" s="75"/>
      <c r="B267" s="76" t="s">
        <v>105</v>
      </c>
      <c r="C267" s="33" t="s">
        <v>67</v>
      </c>
      <c r="D267" s="29">
        <v>150</v>
      </c>
      <c r="E267" s="29">
        <v>122575.70699999999</v>
      </c>
      <c r="F267" s="29">
        <v>144</v>
      </c>
      <c r="G267" s="29">
        <v>75810.123000000007</v>
      </c>
      <c r="H267" s="29">
        <v>5</v>
      </c>
      <c r="I267" s="29">
        <v>35172.79</v>
      </c>
      <c r="J267" s="29">
        <v>1</v>
      </c>
      <c r="K267" s="29">
        <v>11592.794</v>
      </c>
      <c r="L267" s="29">
        <v>0</v>
      </c>
      <c r="M267" s="29">
        <v>0</v>
      </c>
      <c r="N267" s="29">
        <v>0</v>
      </c>
      <c r="O267" s="29">
        <v>0</v>
      </c>
      <c r="P267" s="29">
        <v>0</v>
      </c>
      <c r="Q267" s="29">
        <v>0</v>
      </c>
    </row>
    <row r="268" spans="1:17" x14ac:dyDescent="0.45">
      <c r="A268" s="75"/>
      <c r="B268" s="76"/>
      <c r="C268" s="33" t="s">
        <v>68</v>
      </c>
      <c r="D268" s="29">
        <v>169</v>
      </c>
      <c r="E268" s="29">
        <v>330710.58</v>
      </c>
      <c r="F268" s="29">
        <v>148</v>
      </c>
      <c r="G268" s="29">
        <v>81819.86</v>
      </c>
      <c r="H268" s="29">
        <v>16</v>
      </c>
      <c r="I268" s="29">
        <v>89587.78</v>
      </c>
      <c r="J268" s="29">
        <v>0</v>
      </c>
      <c r="K268" s="29">
        <v>0</v>
      </c>
      <c r="L268" s="29">
        <v>3</v>
      </c>
      <c r="M268" s="29">
        <v>80971.240000000005</v>
      </c>
      <c r="N268" s="29">
        <v>2</v>
      </c>
      <c r="O268" s="29">
        <v>78331.7</v>
      </c>
      <c r="P268" s="29">
        <v>0</v>
      </c>
      <c r="Q268" s="29">
        <v>0</v>
      </c>
    </row>
    <row r="269" spans="1:17" x14ac:dyDescent="0.45">
      <c r="A269" s="75"/>
      <c r="B269" s="76" t="s">
        <v>106</v>
      </c>
      <c r="C269" s="33" t="s">
        <v>67</v>
      </c>
      <c r="D269" s="29">
        <v>323</v>
      </c>
      <c r="E269" s="29">
        <v>203062.427</v>
      </c>
      <c r="F269" s="29">
        <v>322</v>
      </c>
      <c r="G269" s="29">
        <v>199078.73699999999</v>
      </c>
      <c r="H269" s="29">
        <v>1</v>
      </c>
      <c r="I269" s="29">
        <v>3983.69</v>
      </c>
      <c r="J269" s="29">
        <v>0</v>
      </c>
      <c r="K269" s="29">
        <v>0</v>
      </c>
      <c r="L269" s="29">
        <v>0</v>
      </c>
      <c r="M269" s="29">
        <v>0</v>
      </c>
      <c r="N269" s="29">
        <v>0</v>
      </c>
      <c r="O269" s="29">
        <v>0</v>
      </c>
      <c r="P269" s="29">
        <v>0</v>
      </c>
      <c r="Q269" s="29">
        <v>0</v>
      </c>
    </row>
    <row r="270" spans="1:17" x14ac:dyDescent="0.45">
      <c r="A270" s="75"/>
      <c r="B270" s="76"/>
      <c r="C270" s="33" t="s">
        <v>68</v>
      </c>
      <c r="D270" s="29">
        <v>160</v>
      </c>
      <c r="E270" s="29">
        <v>671230.15399999998</v>
      </c>
      <c r="F270" s="29">
        <v>125</v>
      </c>
      <c r="G270" s="29">
        <v>102949.984</v>
      </c>
      <c r="H270" s="29">
        <v>18</v>
      </c>
      <c r="I270" s="29">
        <v>96046.29</v>
      </c>
      <c r="J270" s="29">
        <v>3</v>
      </c>
      <c r="K270" s="29">
        <v>42127.69</v>
      </c>
      <c r="L270" s="29">
        <v>10</v>
      </c>
      <c r="M270" s="29">
        <v>249513.36</v>
      </c>
      <c r="N270" s="29">
        <v>4</v>
      </c>
      <c r="O270" s="29">
        <v>180592.83</v>
      </c>
      <c r="P270" s="29">
        <v>0</v>
      </c>
      <c r="Q270" s="29">
        <v>0</v>
      </c>
    </row>
    <row r="271" spans="1:17" x14ac:dyDescent="0.45">
      <c r="A271" s="75"/>
      <c r="B271" s="76" t="s">
        <v>107</v>
      </c>
      <c r="C271" s="33" t="s">
        <v>67</v>
      </c>
      <c r="D271" s="29">
        <v>221</v>
      </c>
      <c r="E271" s="29">
        <v>1162247.7479999999</v>
      </c>
      <c r="F271" s="29">
        <v>176</v>
      </c>
      <c r="G271" s="29">
        <v>282787.24800000002</v>
      </c>
      <c r="H271" s="29">
        <v>41</v>
      </c>
      <c r="I271" s="29">
        <v>595893.92000000004</v>
      </c>
      <c r="J271" s="29">
        <v>0</v>
      </c>
      <c r="K271" s="29">
        <v>0</v>
      </c>
      <c r="L271" s="29">
        <v>4</v>
      </c>
      <c r="M271" s="29">
        <v>283566.58</v>
      </c>
      <c r="N271" s="29">
        <v>0</v>
      </c>
      <c r="O271" s="29">
        <v>0</v>
      </c>
      <c r="P271" s="29">
        <v>0</v>
      </c>
      <c r="Q271" s="29">
        <v>0</v>
      </c>
    </row>
    <row r="272" spans="1:17" x14ac:dyDescent="0.45">
      <c r="A272" s="75"/>
      <c r="B272" s="76"/>
      <c r="C272" s="33" t="s">
        <v>68</v>
      </c>
      <c r="D272" s="29">
        <v>183</v>
      </c>
      <c r="E272" s="29">
        <v>786110.755</v>
      </c>
      <c r="F272" s="29">
        <v>99</v>
      </c>
      <c r="G272" s="29">
        <v>129291.38</v>
      </c>
      <c r="H272" s="29">
        <v>74</v>
      </c>
      <c r="I272" s="29">
        <v>458721.05499999999</v>
      </c>
      <c r="J272" s="29">
        <v>6</v>
      </c>
      <c r="K272" s="29">
        <v>65153.34</v>
      </c>
      <c r="L272" s="29">
        <v>2</v>
      </c>
      <c r="M272" s="29">
        <v>32519.38</v>
      </c>
      <c r="N272" s="29">
        <v>2</v>
      </c>
      <c r="O272" s="29">
        <v>100425.60000000001</v>
      </c>
      <c r="P272" s="29">
        <v>0</v>
      </c>
      <c r="Q272" s="29">
        <v>0</v>
      </c>
    </row>
    <row r="273" spans="1:17" x14ac:dyDescent="0.45">
      <c r="A273" s="75"/>
      <c r="B273" s="76" t="s">
        <v>108</v>
      </c>
      <c r="C273" s="33" t="s">
        <v>67</v>
      </c>
      <c r="D273" s="29">
        <v>460</v>
      </c>
      <c r="E273" s="29">
        <v>336430.88</v>
      </c>
      <c r="F273" s="29">
        <v>456</v>
      </c>
      <c r="G273" s="29">
        <v>313343.37</v>
      </c>
      <c r="H273" s="29">
        <v>4</v>
      </c>
      <c r="I273" s="29">
        <v>23087.51</v>
      </c>
      <c r="J273" s="29">
        <v>0</v>
      </c>
      <c r="K273" s="29">
        <v>0</v>
      </c>
      <c r="L273" s="29">
        <v>0</v>
      </c>
      <c r="M273" s="29">
        <v>0</v>
      </c>
      <c r="N273" s="29">
        <v>0</v>
      </c>
      <c r="O273" s="29">
        <v>0</v>
      </c>
      <c r="P273" s="29">
        <v>0</v>
      </c>
      <c r="Q273" s="29">
        <v>0</v>
      </c>
    </row>
    <row r="274" spans="1:17" x14ac:dyDescent="0.45">
      <c r="A274" s="75"/>
      <c r="B274" s="76"/>
      <c r="C274" s="33" t="s">
        <v>68</v>
      </c>
      <c r="D274" s="29">
        <v>1015</v>
      </c>
      <c r="E274" s="29">
        <v>1879685.2638999999</v>
      </c>
      <c r="F274" s="29">
        <v>828</v>
      </c>
      <c r="G274" s="29">
        <v>721917.46710000001</v>
      </c>
      <c r="H274" s="29">
        <v>170</v>
      </c>
      <c r="I274" s="29">
        <v>930814.05680000002</v>
      </c>
      <c r="J274" s="29">
        <v>12</v>
      </c>
      <c r="K274" s="29">
        <v>137503.83499999999</v>
      </c>
      <c r="L274" s="29">
        <v>5</v>
      </c>
      <c r="M274" s="29">
        <v>89449.904999999999</v>
      </c>
      <c r="N274" s="29">
        <v>0</v>
      </c>
      <c r="O274" s="29">
        <v>0</v>
      </c>
      <c r="P274" s="29">
        <v>0</v>
      </c>
      <c r="Q274" s="29">
        <v>0</v>
      </c>
    </row>
    <row r="275" spans="1:17" x14ac:dyDescent="0.45">
      <c r="A275" s="75"/>
      <c r="B275" s="76" t="s">
        <v>109</v>
      </c>
      <c r="C275" s="33" t="s">
        <v>67</v>
      </c>
      <c r="D275" s="29">
        <v>773</v>
      </c>
      <c r="E275" s="29">
        <v>342687.35849999997</v>
      </c>
      <c r="F275" s="29">
        <v>773</v>
      </c>
      <c r="G275" s="29">
        <v>342687.35849999997</v>
      </c>
      <c r="H275" s="29">
        <v>0</v>
      </c>
      <c r="I275" s="29">
        <v>0</v>
      </c>
      <c r="J275" s="29">
        <v>0</v>
      </c>
      <c r="K275" s="29">
        <v>0</v>
      </c>
      <c r="L275" s="29">
        <v>0</v>
      </c>
      <c r="M275" s="29">
        <v>0</v>
      </c>
      <c r="N275" s="29">
        <v>0</v>
      </c>
      <c r="O275" s="29">
        <v>0</v>
      </c>
      <c r="P275" s="29">
        <v>0</v>
      </c>
      <c r="Q275" s="29">
        <v>0</v>
      </c>
    </row>
    <row r="276" spans="1:17" x14ac:dyDescent="0.45">
      <c r="A276" s="75"/>
      <c r="B276" s="76"/>
      <c r="C276" s="33" t="s">
        <v>68</v>
      </c>
      <c r="D276" s="29">
        <v>854</v>
      </c>
      <c r="E276" s="29">
        <v>421768.54310000001</v>
      </c>
      <c r="F276" s="29">
        <v>842</v>
      </c>
      <c r="G276" s="29">
        <v>367322.07309999998</v>
      </c>
      <c r="H276" s="29">
        <v>12</v>
      </c>
      <c r="I276" s="29">
        <v>54446.47</v>
      </c>
      <c r="J276" s="29">
        <v>0</v>
      </c>
      <c r="K276" s="29">
        <v>0</v>
      </c>
      <c r="L276" s="29">
        <v>0</v>
      </c>
      <c r="M276" s="29">
        <v>0</v>
      </c>
      <c r="N276" s="29">
        <v>0</v>
      </c>
      <c r="O276" s="29">
        <v>0</v>
      </c>
      <c r="P276" s="29">
        <v>0</v>
      </c>
      <c r="Q276" s="29">
        <v>0</v>
      </c>
    </row>
    <row r="277" spans="1:17" x14ac:dyDescent="0.45">
      <c r="A277" s="75"/>
      <c r="B277" s="76" t="s">
        <v>110</v>
      </c>
      <c r="C277" s="33" t="s">
        <v>67</v>
      </c>
      <c r="D277" s="29">
        <v>36</v>
      </c>
      <c r="E277" s="29">
        <v>18067.849999999999</v>
      </c>
      <c r="F277" s="29">
        <v>35</v>
      </c>
      <c r="G277" s="29">
        <v>13825.93</v>
      </c>
      <c r="H277" s="29">
        <v>1</v>
      </c>
      <c r="I277" s="29">
        <v>4241.92</v>
      </c>
      <c r="J277" s="29">
        <v>0</v>
      </c>
      <c r="K277" s="29">
        <v>0</v>
      </c>
      <c r="L277" s="29">
        <v>0</v>
      </c>
      <c r="M277" s="29">
        <v>0</v>
      </c>
      <c r="N277" s="29">
        <v>0</v>
      </c>
      <c r="O277" s="29">
        <v>0</v>
      </c>
      <c r="P277" s="29">
        <v>0</v>
      </c>
      <c r="Q277" s="29">
        <v>0</v>
      </c>
    </row>
    <row r="278" spans="1:17" x14ac:dyDescent="0.45">
      <c r="A278" s="75"/>
      <c r="B278" s="76"/>
      <c r="C278" s="33" t="s">
        <v>68</v>
      </c>
      <c r="D278" s="29">
        <v>53</v>
      </c>
      <c r="E278" s="29">
        <v>27638.73</v>
      </c>
      <c r="F278" s="29">
        <v>51</v>
      </c>
      <c r="G278" s="29">
        <v>16330.24</v>
      </c>
      <c r="H278" s="29">
        <v>2</v>
      </c>
      <c r="I278" s="29">
        <v>11308.49</v>
      </c>
      <c r="J278" s="29">
        <v>0</v>
      </c>
      <c r="K278" s="29"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v>0</v>
      </c>
      <c r="Q278" s="29">
        <v>0</v>
      </c>
    </row>
    <row r="279" spans="1:17" x14ac:dyDescent="0.45">
      <c r="A279" s="75"/>
      <c r="B279" s="76" t="s">
        <v>111</v>
      </c>
      <c r="C279" s="33" t="s">
        <v>67</v>
      </c>
      <c r="D279" s="29">
        <v>437</v>
      </c>
      <c r="E279" s="29">
        <v>510069.56199999998</v>
      </c>
      <c r="F279" s="29">
        <v>417</v>
      </c>
      <c r="G279" s="29">
        <v>391958.74200000003</v>
      </c>
      <c r="H279" s="29">
        <v>19</v>
      </c>
      <c r="I279" s="29">
        <v>99868.14</v>
      </c>
      <c r="J279" s="29">
        <v>0</v>
      </c>
      <c r="K279" s="29">
        <v>0</v>
      </c>
      <c r="L279" s="29">
        <v>1</v>
      </c>
      <c r="M279" s="29">
        <v>18242.68</v>
      </c>
      <c r="N279" s="29">
        <v>0</v>
      </c>
      <c r="O279" s="29">
        <v>0</v>
      </c>
      <c r="P279" s="29">
        <v>0</v>
      </c>
      <c r="Q279" s="29">
        <v>0</v>
      </c>
    </row>
    <row r="280" spans="1:17" x14ac:dyDescent="0.45">
      <c r="A280" s="75"/>
      <c r="B280" s="76"/>
      <c r="C280" s="33" t="s">
        <v>68</v>
      </c>
      <c r="D280" s="29">
        <v>581</v>
      </c>
      <c r="E280" s="29">
        <v>1152809.6299999999</v>
      </c>
      <c r="F280" s="29">
        <v>496</v>
      </c>
      <c r="G280" s="29">
        <v>474106.63</v>
      </c>
      <c r="H280" s="29">
        <v>71</v>
      </c>
      <c r="I280" s="29">
        <v>325047.924</v>
      </c>
      <c r="J280" s="29">
        <v>6</v>
      </c>
      <c r="K280" s="29">
        <v>75080.716</v>
      </c>
      <c r="L280" s="29">
        <v>5</v>
      </c>
      <c r="M280" s="29">
        <v>120011.78</v>
      </c>
      <c r="N280" s="29">
        <v>2</v>
      </c>
      <c r="O280" s="29">
        <v>77115.710000000006</v>
      </c>
      <c r="P280" s="29">
        <v>1</v>
      </c>
      <c r="Q280" s="29">
        <v>81446.87</v>
      </c>
    </row>
    <row r="281" spans="1:17" x14ac:dyDescent="0.45">
      <c r="A281" s="75"/>
      <c r="B281" s="76" t="s">
        <v>112</v>
      </c>
      <c r="C281" s="33" t="s">
        <v>67</v>
      </c>
      <c r="D281" s="29">
        <v>2423</v>
      </c>
      <c r="E281" s="29">
        <v>2916798.2444000002</v>
      </c>
      <c r="F281" s="29">
        <v>2397</v>
      </c>
      <c r="G281" s="29">
        <v>2740483.4093999998</v>
      </c>
      <c r="H281" s="29">
        <v>26</v>
      </c>
      <c r="I281" s="29">
        <v>176314.83499999999</v>
      </c>
      <c r="J281" s="29">
        <v>0</v>
      </c>
      <c r="K281" s="29">
        <v>0</v>
      </c>
      <c r="L281" s="29">
        <v>0</v>
      </c>
      <c r="M281" s="29">
        <v>0</v>
      </c>
      <c r="N281" s="29">
        <v>0</v>
      </c>
      <c r="O281" s="29">
        <v>0</v>
      </c>
      <c r="P281" s="29">
        <v>0</v>
      </c>
      <c r="Q281" s="29">
        <v>0</v>
      </c>
    </row>
    <row r="282" spans="1:17" x14ac:dyDescent="0.45">
      <c r="A282" s="75"/>
      <c r="B282" s="76"/>
      <c r="C282" s="33" t="s">
        <v>68</v>
      </c>
      <c r="D282" s="29">
        <v>329</v>
      </c>
      <c r="E282" s="29">
        <v>896191.07339999999</v>
      </c>
      <c r="F282" s="29">
        <v>280</v>
      </c>
      <c r="G282" s="29">
        <v>474484.02</v>
      </c>
      <c r="H282" s="29">
        <v>39</v>
      </c>
      <c r="I282" s="29">
        <v>212438.4534</v>
      </c>
      <c r="J282" s="29">
        <v>5</v>
      </c>
      <c r="K282" s="29">
        <v>66090.539999999994</v>
      </c>
      <c r="L282" s="29">
        <v>5</v>
      </c>
      <c r="M282" s="29">
        <v>143178.06</v>
      </c>
      <c r="N282" s="29">
        <v>0</v>
      </c>
      <c r="O282" s="29">
        <v>0</v>
      </c>
      <c r="P282" s="29">
        <v>0</v>
      </c>
      <c r="Q282" s="29">
        <v>0</v>
      </c>
    </row>
    <row r="283" spans="1:17" x14ac:dyDescent="0.45">
      <c r="A283" s="75" t="s">
        <v>126</v>
      </c>
      <c r="B283" s="76" t="s">
        <v>103</v>
      </c>
      <c r="C283" s="33" t="s">
        <v>67</v>
      </c>
      <c r="D283" s="29">
        <v>32695</v>
      </c>
      <c r="E283" s="29">
        <v>10161923.4319</v>
      </c>
      <c r="F283" s="29">
        <v>32646</v>
      </c>
      <c r="G283" s="29">
        <v>9749259.6039000005</v>
      </c>
      <c r="H283" s="29">
        <v>48</v>
      </c>
      <c r="I283" s="29">
        <v>396141.42800000001</v>
      </c>
      <c r="J283" s="29">
        <v>0</v>
      </c>
      <c r="K283" s="29">
        <v>0</v>
      </c>
      <c r="L283" s="29">
        <v>1</v>
      </c>
      <c r="M283" s="29">
        <v>16522.400000000001</v>
      </c>
      <c r="N283" s="29">
        <v>0</v>
      </c>
      <c r="O283" s="29">
        <v>0</v>
      </c>
      <c r="P283" s="29">
        <v>0</v>
      </c>
      <c r="Q283" s="29">
        <v>0</v>
      </c>
    </row>
    <row r="284" spans="1:17" x14ac:dyDescent="0.45">
      <c r="A284" s="75"/>
      <c r="B284" s="76"/>
      <c r="C284" s="33" t="s">
        <v>68</v>
      </c>
      <c r="D284" s="29">
        <v>3136</v>
      </c>
      <c r="E284" s="29">
        <v>1372582.0549999999</v>
      </c>
      <c r="F284" s="29">
        <v>3075</v>
      </c>
      <c r="G284" s="29">
        <v>1051210.6928999999</v>
      </c>
      <c r="H284" s="29">
        <v>58</v>
      </c>
      <c r="I284" s="29">
        <v>273980.49209999997</v>
      </c>
      <c r="J284" s="29">
        <v>2</v>
      </c>
      <c r="K284" s="29">
        <v>21231.88</v>
      </c>
      <c r="L284" s="29">
        <v>1</v>
      </c>
      <c r="M284" s="29">
        <v>26158.99</v>
      </c>
      <c r="N284" s="29">
        <v>0</v>
      </c>
      <c r="O284" s="29">
        <v>0</v>
      </c>
      <c r="P284" s="29">
        <v>0</v>
      </c>
      <c r="Q284" s="29">
        <v>0</v>
      </c>
    </row>
    <row r="285" spans="1:17" x14ac:dyDescent="0.45">
      <c r="A285" s="75"/>
      <c r="B285" s="76" t="s">
        <v>104</v>
      </c>
      <c r="C285" s="33" t="s">
        <v>67</v>
      </c>
      <c r="D285" s="29">
        <v>42750</v>
      </c>
      <c r="E285" s="29">
        <v>12982875.5573</v>
      </c>
      <c r="F285" s="29">
        <v>42733</v>
      </c>
      <c r="G285" s="29">
        <v>12886377.462300001</v>
      </c>
      <c r="H285" s="29">
        <v>17</v>
      </c>
      <c r="I285" s="29">
        <v>96498.095000000001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</row>
    <row r="286" spans="1:17" x14ac:dyDescent="0.45">
      <c r="A286" s="75"/>
      <c r="B286" s="76"/>
      <c r="C286" s="33" t="s">
        <v>68</v>
      </c>
      <c r="D286" s="29">
        <v>4396</v>
      </c>
      <c r="E286" s="29">
        <v>1773742.9505</v>
      </c>
      <c r="F286" s="29">
        <v>4357</v>
      </c>
      <c r="G286" s="29">
        <v>1463656.56</v>
      </c>
      <c r="H286" s="29">
        <v>37</v>
      </c>
      <c r="I286" s="29">
        <v>182338.46650000001</v>
      </c>
      <c r="J286" s="29">
        <v>1</v>
      </c>
      <c r="K286" s="29">
        <v>14134.49</v>
      </c>
      <c r="L286" s="29">
        <v>0</v>
      </c>
      <c r="M286" s="29">
        <v>0</v>
      </c>
      <c r="N286" s="29">
        <v>0</v>
      </c>
      <c r="O286" s="29">
        <v>0</v>
      </c>
      <c r="P286" s="29">
        <v>1</v>
      </c>
      <c r="Q286" s="29">
        <v>113613.43399999999</v>
      </c>
    </row>
    <row r="287" spans="1:17" x14ac:dyDescent="0.45">
      <c r="A287" s="75"/>
      <c r="B287" s="76" t="s">
        <v>105</v>
      </c>
      <c r="C287" s="33" t="s">
        <v>67</v>
      </c>
      <c r="D287" s="29">
        <v>227</v>
      </c>
      <c r="E287" s="29">
        <v>134324.81</v>
      </c>
      <c r="F287" s="29">
        <v>220</v>
      </c>
      <c r="G287" s="29">
        <v>91747.9</v>
      </c>
      <c r="H287" s="29">
        <v>6</v>
      </c>
      <c r="I287" s="29">
        <v>30019.73</v>
      </c>
      <c r="J287" s="29">
        <v>1</v>
      </c>
      <c r="K287" s="29">
        <v>12557.18</v>
      </c>
      <c r="L287" s="29">
        <v>0</v>
      </c>
      <c r="M287" s="29">
        <v>0</v>
      </c>
      <c r="N287" s="29">
        <v>0</v>
      </c>
      <c r="O287" s="29">
        <v>0</v>
      </c>
      <c r="P287" s="29">
        <v>0</v>
      </c>
      <c r="Q287" s="29">
        <v>0</v>
      </c>
    </row>
    <row r="288" spans="1:17" x14ac:dyDescent="0.45">
      <c r="A288" s="75"/>
      <c r="B288" s="76"/>
      <c r="C288" s="33" t="s">
        <v>68</v>
      </c>
      <c r="D288" s="29">
        <v>201</v>
      </c>
      <c r="E288" s="29">
        <v>329532.75550000003</v>
      </c>
      <c r="F288" s="29">
        <v>172</v>
      </c>
      <c r="G288" s="29">
        <v>94769.07</v>
      </c>
      <c r="H288" s="29">
        <v>22</v>
      </c>
      <c r="I288" s="29">
        <v>116208.62699999999</v>
      </c>
      <c r="J288" s="29">
        <v>4</v>
      </c>
      <c r="K288" s="29">
        <v>50949.718500000003</v>
      </c>
      <c r="L288" s="29">
        <v>3</v>
      </c>
      <c r="M288" s="29">
        <v>67605.34</v>
      </c>
      <c r="N288" s="29">
        <v>0</v>
      </c>
      <c r="O288" s="29">
        <v>0</v>
      </c>
      <c r="P288" s="29">
        <v>0</v>
      </c>
      <c r="Q288" s="29">
        <v>0</v>
      </c>
    </row>
    <row r="289" spans="1:17" x14ac:dyDescent="0.45">
      <c r="A289" s="75"/>
      <c r="B289" s="76" t="s">
        <v>106</v>
      </c>
      <c r="C289" s="33" t="s">
        <v>67</v>
      </c>
      <c r="D289" s="29">
        <v>279</v>
      </c>
      <c r="E289" s="29">
        <v>181057.02299999999</v>
      </c>
      <c r="F289" s="29">
        <v>275</v>
      </c>
      <c r="G289" s="29">
        <v>158178.79300000001</v>
      </c>
      <c r="H289" s="29">
        <v>4</v>
      </c>
      <c r="I289" s="29">
        <v>22878.23</v>
      </c>
      <c r="J289" s="29">
        <v>0</v>
      </c>
      <c r="K289" s="29">
        <v>0</v>
      </c>
      <c r="L289" s="29">
        <v>0</v>
      </c>
      <c r="M289" s="29">
        <v>0</v>
      </c>
      <c r="N289" s="29">
        <v>0</v>
      </c>
      <c r="O289" s="29">
        <v>0</v>
      </c>
      <c r="P289" s="29">
        <v>0</v>
      </c>
      <c r="Q289" s="29">
        <v>0</v>
      </c>
    </row>
    <row r="290" spans="1:17" x14ac:dyDescent="0.45">
      <c r="A290" s="75"/>
      <c r="B290" s="76"/>
      <c r="C290" s="33" t="s">
        <v>68</v>
      </c>
      <c r="D290" s="29">
        <v>174</v>
      </c>
      <c r="E290" s="29">
        <v>794593.39500000002</v>
      </c>
      <c r="F290" s="29">
        <v>132</v>
      </c>
      <c r="G290" s="29">
        <v>141547.42000000001</v>
      </c>
      <c r="H290" s="29">
        <v>25</v>
      </c>
      <c r="I290" s="29">
        <v>138848.80499999999</v>
      </c>
      <c r="J290" s="29">
        <v>2</v>
      </c>
      <c r="K290" s="29">
        <v>26445.38</v>
      </c>
      <c r="L290" s="29">
        <v>9</v>
      </c>
      <c r="M290" s="29">
        <v>200196.48000000001</v>
      </c>
      <c r="N290" s="29">
        <v>6</v>
      </c>
      <c r="O290" s="29">
        <v>287555.31</v>
      </c>
      <c r="P290" s="29">
        <v>0</v>
      </c>
      <c r="Q290" s="29">
        <v>0</v>
      </c>
    </row>
    <row r="291" spans="1:17" x14ac:dyDescent="0.45">
      <c r="A291" s="75"/>
      <c r="B291" s="76" t="s">
        <v>107</v>
      </c>
      <c r="C291" s="33" t="s">
        <v>67</v>
      </c>
      <c r="D291" s="29">
        <v>148</v>
      </c>
      <c r="E291" s="29">
        <v>414712.43199999997</v>
      </c>
      <c r="F291" s="29">
        <v>115</v>
      </c>
      <c r="G291" s="29">
        <v>168292.253</v>
      </c>
      <c r="H291" s="29">
        <v>31</v>
      </c>
      <c r="I291" s="29">
        <v>221970.68900000001</v>
      </c>
      <c r="J291" s="29">
        <v>2</v>
      </c>
      <c r="K291" s="29">
        <v>24449.49</v>
      </c>
      <c r="L291" s="29">
        <v>0</v>
      </c>
      <c r="M291" s="29">
        <v>0</v>
      </c>
      <c r="N291" s="29">
        <v>0</v>
      </c>
      <c r="O291" s="29">
        <v>0</v>
      </c>
      <c r="P291" s="29">
        <v>0</v>
      </c>
      <c r="Q291" s="29">
        <v>0</v>
      </c>
    </row>
    <row r="292" spans="1:17" x14ac:dyDescent="0.45">
      <c r="A292" s="75"/>
      <c r="B292" s="76"/>
      <c r="C292" s="33" t="s">
        <v>68</v>
      </c>
      <c r="D292" s="29">
        <v>248</v>
      </c>
      <c r="E292" s="29">
        <v>897592.00800000003</v>
      </c>
      <c r="F292" s="29">
        <v>167</v>
      </c>
      <c r="G292" s="29">
        <v>198854.95</v>
      </c>
      <c r="H292" s="29">
        <v>65</v>
      </c>
      <c r="I292" s="29">
        <v>334334.65700000001</v>
      </c>
      <c r="J292" s="29">
        <v>9</v>
      </c>
      <c r="K292" s="29">
        <v>124506.10799999999</v>
      </c>
      <c r="L292" s="29">
        <v>5</v>
      </c>
      <c r="M292" s="29">
        <v>116726.193</v>
      </c>
      <c r="N292" s="29">
        <v>1</v>
      </c>
      <c r="O292" s="29">
        <v>55442.46</v>
      </c>
      <c r="P292" s="29">
        <v>1</v>
      </c>
      <c r="Q292" s="29">
        <v>67727.64</v>
      </c>
    </row>
    <row r="293" spans="1:17" x14ac:dyDescent="0.45">
      <c r="A293" s="75"/>
      <c r="B293" s="76" t="s">
        <v>108</v>
      </c>
      <c r="C293" s="33" t="s">
        <v>67</v>
      </c>
      <c r="D293" s="29">
        <v>789</v>
      </c>
      <c r="E293" s="29">
        <v>765338.92099999997</v>
      </c>
      <c r="F293" s="29">
        <v>773</v>
      </c>
      <c r="G293" s="29">
        <v>659875.85800000001</v>
      </c>
      <c r="H293" s="29">
        <v>14</v>
      </c>
      <c r="I293" s="29">
        <v>81994.373000000007</v>
      </c>
      <c r="J293" s="29">
        <v>2</v>
      </c>
      <c r="K293" s="29">
        <v>23468.69</v>
      </c>
      <c r="L293" s="29">
        <v>0</v>
      </c>
      <c r="M293" s="29">
        <v>0</v>
      </c>
      <c r="N293" s="29">
        <v>0</v>
      </c>
      <c r="O293" s="29">
        <v>0</v>
      </c>
      <c r="P293" s="29">
        <v>0</v>
      </c>
      <c r="Q293" s="29">
        <v>0</v>
      </c>
    </row>
    <row r="294" spans="1:17" x14ac:dyDescent="0.45">
      <c r="A294" s="75"/>
      <c r="B294" s="76"/>
      <c r="C294" s="33" t="s">
        <v>68</v>
      </c>
      <c r="D294" s="29">
        <v>2254</v>
      </c>
      <c r="E294" s="29">
        <v>5444206.0104</v>
      </c>
      <c r="F294" s="29">
        <v>1672</v>
      </c>
      <c r="G294" s="29">
        <v>1391625.9343999999</v>
      </c>
      <c r="H294" s="29">
        <v>504</v>
      </c>
      <c r="I294" s="29">
        <v>2862070.7518000002</v>
      </c>
      <c r="J294" s="29">
        <v>57</v>
      </c>
      <c r="K294" s="29">
        <v>708804.04299999995</v>
      </c>
      <c r="L294" s="29">
        <v>19</v>
      </c>
      <c r="M294" s="29">
        <v>404714.33919999999</v>
      </c>
      <c r="N294" s="29">
        <v>2</v>
      </c>
      <c r="O294" s="29">
        <v>76990.941999999995</v>
      </c>
      <c r="P294" s="29">
        <v>0</v>
      </c>
      <c r="Q294" s="29">
        <v>0</v>
      </c>
    </row>
    <row r="295" spans="1:17" x14ac:dyDescent="0.45">
      <c r="A295" s="75"/>
      <c r="B295" s="76" t="s">
        <v>109</v>
      </c>
      <c r="C295" s="33" t="s">
        <v>67</v>
      </c>
      <c r="D295" s="29">
        <v>1158</v>
      </c>
      <c r="E295" s="29">
        <v>523931.51850000001</v>
      </c>
      <c r="F295" s="29">
        <v>1157</v>
      </c>
      <c r="G295" s="29">
        <v>520232.73849999998</v>
      </c>
      <c r="H295" s="29">
        <v>1</v>
      </c>
      <c r="I295" s="29">
        <v>3698.78</v>
      </c>
      <c r="J295" s="29">
        <v>0</v>
      </c>
      <c r="K295" s="29">
        <v>0</v>
      </c>
      <c r="L295" s="29">
        <v>0</v>
      </c>
      <c r="M295" s="29">
        <v>0</v>
      </c>
      <c r="N295" s="29">
        <v>0</v>
      </c>
      <c r="O295" s="29">
        <v>0</v>
      </c>
      <c r="P295" s="29">
        <v>0</v>
      </c>
      <c r="Q295" s="29">
        <v>0</v>
      </c>
    </row>
    <row r="296" spans="1:17" x14ac:dyDescent="0.45">
      <c r="A296" s="75"/>
      <c r="B296" s="76"/>
      <c r="C296" s="33" t="s">
        <v>68</v>
      </c>
      <c r="D296" s="29">
        <v>1062</v>
      </c>
      <c r="E296" s="29">
        <v>589692.84699999995</v>
      </c>
      <c r="F296" s="29">
        <v>1045</v>
      </c>
      <c r="G296" s="29">
        <v>521906.31099999999</v>
      </c>
      <c r="H296" s="29">
        <v>17</v>
      </c>
      <c r="I296" s="29">
        <v>67786.535999999993</v>
      </c>
      <c r="J296" s="29">
        <v>0</v>
      </c>
      <c r="K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0</v>
      </c>
      <c r="Q296" s="29">
        <v>0</v>
      </c>
    </row>
    <row r="297" spans="1:17" x14ac:dyDescent="0.45">
      <c r="A297" s="75"/>
      <c r="B297" s="76" t="s">
        <v>110</v>
      </c>
      <c r="C297" s="33" t="s">
        <v>67</v>
      </c>
      <c r="D297" s="29">
        <v>58</v>
      </c>
      <c r="E297" s="29">
        <v>48878.794999999998</v>
      </c>
      <c r="F297" s="29">
        <v>53</v>
      </c>
      <c r="G297" s="29">
        <v>31877.404999999999</v>
      </c>
      <c r="H297" s="29">
        <v>5</v>
      </c>
      <c r="I297" s="29">
        <v>17001.39</v>
      </c>
      <c r="J297" s="29">
        <v>0</v>
      </c>
      <c r="K297" s="29">
        <v>0</v>
      </c>
      <c r="L297" s="29">
        <v>0</v>
      </c>
      <c r="M297" s="29">
        <v>0</v>
      </c>
      <c r="N297" s="29">
        <v>0</v>
      </c>
      <c r="O297" s="29">
        <v>0</v>
      </c>
      <c r="P297" s="29">
        <v>0</v>
      </c>
      <c r="Q297" s="29">
        <v>0</v>
      </c>
    </row>
    <row r="298" spans="1:17" x14ac:dyDescent="0.45">
      <c r="A298" s="75"/>
      <c r="B298" s="76"/>
      <c r="C298" s="33" t="s">
        <v>68</v>
      </c>
      <c r="D298" s="29">
        <v>108</v>
      </c>
      <c r="E298" s="29">
        <v>78998.125</v>
      </c>
      <c r="F298" s="29">
        <v>100</v>
      </c>
      <c r="G298" s="29">
        <v>33270.36</v>
      </c>
      <c r="H298" s="29">
        <v>7</v>
      </c>
      <c r="I298" s="29">
        <v>34142.184999999998</v>
      </c>
      <c r="J298" s="29">
        <v>1</v>
      </c>
      <c r="K298" s="29">
        <v>11585.58</v>
      </c>
      <c r="L298" s="29">
        <v>0</v>
      </c>
      <c r="M298" s="29">
        <v>0</v>
      </c>
      <c r="N298" s="29">
        <v>0</v>
      </c>
      <c r="O298" s="29">
        <v>0</v>
      </c>
      <c r="P298" s="29">
        <v>0</v>
      </c>
      <c r="Q298" s="29">
        <v>0</v>
      </c>
    </row>
    <row r="299" spans="1:17" x14ac:dyDescent="0.45">
      <c r="A299" s="75"/>
      <c r="B299" s="76" t="s">
        <v>111</v>
      </c>
      <c r="C299" s="33" t="s">
        <v>67</v>
      </c>
      <c r="D299" s="29">
        <v>229</v>
      </c>
      <c r="E299" s="29">
        <v>337075.86</v>
      </c>
      <c r="F299" s="29">
        <v>221</v>
      </c>
      <c r="G299" s="29">
        <v>286945.09999999998</v>
      </c>
      <c r="H299" s="29">
        <v>8</v>
      </c>
      <c r="I299" s="29">
        <v>50130.76</v>
      </c>
      <c r="J299" s="29">
        <v>0</v>
      </c>
      <c r="K299" s="29">
        <v>0</v>
      </c>
      <c r="L299" s="29">
        <v>0</v>
      </c>
      <c r="M299" s="29">
        <v>0</v>
      </c>
      <c r="N299" s="29">
        <v>0</v>
      </c>
      <c r="O299" s="29">
        <v>0</v>
      </c>
      <c r="P299" s="29">
        <v>0</v>
      </c>
      <c r="Q299" s="29">
        <v>0</v>
      </c>
    </row>
    <row r="300" spans="1:17" x14ac:dyDescent="0.45">
      <c r="A300" s="75"/>
      <c r="B300" s="76"/>
      <c r="C300" s="33" t="s">
        <v>68</v>
      </c>
      <c r="D300" s="29">
        <v>453</v>
      </c>
      <c r="E300" s="29">
        <v>1270443.8814999999</v>
      </c>
      <c r="F300" s="29">
        <v>372</v>
      </c>
      <c r="G300" s="29">
        <v>409520.03649999999</v>
      </c>
      <c r="H300" s="29">
        <v>72</v>
      </c>
      <c r="I300" s="29">
        <v>381555.47</v>
      </c>
      <c r="J300" s="29">
        <v>3</v>
      </c>
      <c r="K300" s="29">
        <v>40128.235000000001</v>
      </c>
      <c r="L300" s="29">
        <v>3</v>
      </c>
      <c r="M300" s="29">
        <v>66090.8</v>
      </c>
      <c r="N300" s="29">
        <v>0</v>
      </c>
      <c r="O300" s="29">
        <v>0</v>
      </c>
      <c r="P300" s="29">
        <v>3</v>
      </c>
      <c r="Q300" s="29">
        <v>373149.34</v>
      </c>
    </row>
    <row r="301" spans="1:17" x14ac:dyDescent="0.45">
      <c r="A301" s="75"/>
      <c r="B301" s="76" t="s">
        <v>112</v>
      </c>
      <c r="C301" s="33" t="s">
        <v>67</v>
      </c>
      <c r="D301" s="29">
        <v>2698</v>
      </c>
      <c r="E301" s="29">
        <v>2724938.5419000001</v>
      </c>
      <c r="F301" s="29">
        <v>2675</v>
      </c>
      <c r="G301" s="29">
        <v>2586266.6428999999</v>
      </c>
      <c r="H301" s="29">
        <v>21</v>
      </c>
      <c r="I301" s="29">
        <v>110803.239</v>
      </c>
      <c r="J301" s="29">
        <v>1</v>
      </c>
      <c r="K301" s="29">
        <v>10957.8</v>
      </c>
      <c r="L301" s="29">
        <v>1</v>
      </c>
      <c r="M301" s="29">
        <v>16910.86</v>
      </c>
      <c r="N301" s="29">
        <v>0</v>
      </c>
      <c r="O301" s="29">
        <v>0</v>
      </c>
      <c r="P301" s="29">
        <v>0</v>
      </c>
      <c r="Q301" s="29">
        <v>0</v>
      </c>
    </row>
    <row r="302" spans="1:17" x14ac:dyDescent="0.45">
      <c r="A302" s="75"/>
      <c r="B302" s="76"/>
      <c r="C302" s="33" t="s">
        <v>68</v>
      </c>
      <c r="D302" s="29">
        <v>237</v>
      </c>
      <c r="E302" s="29">
        <v>645658.85</v>
      </c>
      <c r="F302" s="29">
        <v>196</v>
      </c>
      <c r="G302" s="29">
        <v>159347.59</v>
      </c>
      <c r="H302" s="29">
        <v>29</v>
      </c>
      <c r="I302" s="29">
        <v>146434.18400000001</v>
      </c>
      <c r="J302" s="29">
        <v>4</v>
      </c>
      <c r="K302" s="29">
        <v>51347.750999999997</v>
      </c>
      <c r="L302" s="29">
        <v>5</v>
      </c>
      <c r="M302" s="29">
        <v>141907.905</v>
      </c>
      <c r="N302" s="29">
        <v>2</v>
      </c>
      <c r="O302" s="29">
        <v>76311.12</v>
      </c>
      <c r="P302" s="29">
        <v>1</v>
      </c>
      <c r="Q302" s="29">
        <v>70310.3</v>
      </c>
    </row>
    <row r="303" spans="1:17" x14ac:dyDescent="0.45">
      <c r="A303" s="75" t="s">
        <v>127</v>
      </c>
      <c r="B303" s="76" t="s">
        <v>103</v>
      </c>
      <c r="C303" s="33" t="s">
        <v>67</v>
      </c>
      <c r="D303" s="29">
        <v>33925</v>
      </c>
      <c r="E303" s="29">
        <v>10953972.362849999</v>
      </c>
      <c r="F303" s="29">
        <v>33874</v>
      </c>
      <c r="G303" s="29">
        <v>10626268.45985</v>
      </c>
      <c r="H303" s="29">
        <v>50</v>
      </c>
      <c r="I303" s="29">
        <v>296915.51799999998</v>
      </c>
      <c r="J303" s="29">
        <v>1</v>
      </c>
      <c r="K303" s="29">
        <v>30788.384999999998</v>
      </c>
      <c r="L303" s="29">
        <v>0</v>
      </c>
      <c r="M303" s="29">
        <v>0</v>
      </c>
      <c r="N303" s="29">
        <v>0</v>
      </c>
      <c r="O303" s="29">
        <v>0</v>
      </c>
      <c r="P303" s="29">
        <v>0</v>
      </c>
      <c r="Q303" s="29">
        <v>0</v>
      </c>
    </row>
    <row r="304" spans="1:17" x14ac:dyDescent="0.45">
      <c r="A304" s="75"/>
      <c r="B304" s="76"/>
      <c r="C304" s="33" t="s">
        <v>68</v>
      </c>
      <c r="D304" s="29">
        <v>3039</v>
      </c>
      <c r="E304" s="29">
        <v>1472359.8949</v>
      </c>
      <c r="F304" s="29">
        <v>2978</v>
      </c>
      <c r="G304" s="29">
        <v>1144283.7069000001</v>
      </c>
      <c r="H304" s="29">
        <v>57</v>
      </c>
      <c r="I304" s="29">
        <v>280838.723</v>
      </c>
      <c r="J304" s="29">
        <v>4</v>
      </c>
      <c r="K304" s="29">
        <v>47237.464999999997</v>
      </c>
      <c r="L304" s="29">
        <v>0</v>
      </c>
      <c r="M304" s="29">
        <v>0</v>
      </c>
      <c r="N304" s="29">
        <v>0</v>
      </c>
      <c r="O304" s="29">
        <v>0</v>
      </c>
      <c r="P304" s="29">
        <v>0</v>
      </c>
      <c r="Q304" s="29">
        <v>0</v>
      </c>
    </row>
    <row r="305" spans="1:17" x14ac:dyDescent="0.45">
      <c r="A305" s="75"/>
      <c r="B305" s="76" t="s">
        <v>104</v>
      </c>
      <c r="C305" s="33" t="s">
        <v>67</v>
      </c>
      <c r="D305" s="29">
        <v>33704</v>
      </c>
      <c r="E305" s="29">
        <v>11007477.0766</v>
      </c>
      <c r="F305" s="29">
        <v>33686</v>
      </c>
      <c r="G305" s="29">
        <v>10867529.931600001</v>
      </c>
      <c r="H305" s="29">
        <v>18</v>
      </c>
      <c r="I305" s="29">
        <v>139947.14499999999</v>
      </c>
      <c r="J305" s="29">
        <v>0</v>
      </c>
      <c r="K305" s="29">
        <v>0</v>
      </c>
      <c r="L305" s="29">
        <v>0</v>
      </c>
      <c r="M305" s="29">
        <v>0</v>
      </c>
      <c r="N305" s="29">
        <v>0</v>
      </c>
      <c r="O305" s="29">
        <v>0</v>
      </c>
      <c r="P305" s="29">
        <v>0</v>
      </c>
      <c r="Q305" s="29">
        <v>0</v>
      </c>
    </row>
    <row r="306" spans="1:17" x14ac:dyDescent="0.45">
      <c r="A306" s="75"/>
      <c r="B306" s="76"/>
      <c r="C306" s="33" t="s">
        <v>68</v>
      </c>
      <c r="D306" s="29">
        <v>3059</v>
      </c>
      <c r="E306" s="29">
        <v>1338969.5781</v>
      </c>
      <c r="F306" s="29">
        <v>3026</v>
      </c>
      <c r="G306" s="29">
        <v>1147102.5430999999</v>
      </c>
      <c r="H306" s="29">
        <v>32</v>
      </c>
      <c r="I306" s="29">
        <v>155456.01500000001</v>
      </c>
      <c r="J306" s="29">
        <v>0</v>
      </c>
      <c r="K306" s="29">
        <v>0</v>
      </c>
      <c r="L306" s="29">
        <v>1</v>
      </c>
      <c r="M306" s="29">
        <v>36411.019999999997</v>
      </c>
      <c r="N306" s="29">
        <v>0</v>
      </c>
      <c r="O306" s="29">
        <v>0</v>
      </c>
      <c r="P306" s="29">
        <v>0</v>
      </c>
      <c r="Q306" s="29">
        <v>0</v>
      </c>
    </row>
    <row r="307" spans="1:17" x14ac:dyDescent="0.45">
      <c r="A307" s="75"/>
      <c r="B307" s="79" t="s">
        <v>105</v>
      </c>
      <c r="C307" s="33" t="s">
        <v>67</v>
      </c>
      <c r="D307" s="29">
        <v>162</v>
      </c>
      <c r="E307" s="29">
        <v>141600.83100000001</v>
      </c>
      <c r="F307" s="29">
        <v>158</v>
      </c>
      <c r="G307" s="29">
        <v>96223.811000000002</v>
      </c>
      <c r="H307" s="29">
        <v>4</v>
      </c>
      <c r="I307" s="29">
        <v>45377.02</v>
      </c>
      <c r="J307" s="29">
        <v>0</v>
      </c>
      <c r="K307" s="29">
        <v>0</v>
      </c>
      <c r="L307" s="29">
        <v>0</v>
      </c>
      <c r="M307" s="29">
        <v>0</v>
      </c>
      <c r="N307" s="29">
        <v>0</v>
      </c>
      <c r="O307" s="29">
        <v>0</v>
      </c>
      <c r="P307" s="29">
        <v>0</v>
      </c>
      <c r="Q307" s="29">
        <v>0</v>
      </c>
    </row>
    <row r="308" spans="1:17" x14ac:dyDescent="0.45">
      <c r="A308" s="75"/>
      <c r="B308" s="79"/>
      <c r="C308" s="33" t="s">
        <v>68</v>
      </c>
      <c r="D308" s="29">
        <v>158</v>
      </c>
      <c r="E308" s="29">
        <v>219532.7335</v>
      </c>
      <c r="F308" s="29">
        <v>143</v>
      </c>
      <c r="G308" s="29">
        <v>74363.712</v>
      </c>
      <c r="H308" s="29">
        <v>12</v>
      </c>
      <c r="I308" s="29">
        <v>68472.89</v>
      </c>
      <c r="J308" s="29">
        <v>1</v>
      </c>
      <c r="K308" s="29">
        <v>12188.49</v>
      </c>
      <c r="L308" s="29">
        <v>1</v>
      </c>
      <c r="M308" s="29">
        <v>24006.691500000001</v>
      </c>
      <c r="N308" s="29">
        <v>1</v>
      </c>
      <c r="O308" s="29">
        <v>40500.949999999997</v>
      </c>
      <c r="P308" s="29">
        <v>0</v>
      </c>
      <c r="Q308" s="29">
        <v>0</v>
      </c>
    </row>
    <row r="309" spans="1:17" x14ac:dyDescent="0.45">
      <c r="A309" s="75"/>
      <c r="B309" s="76" t="s">
        <v>106</v>
      </c>
      <c r="C309" s="33" t="s">
        <v>67</v>
      </c>
      <c r="D309" s="29">
        <v>168</v>
      </c>
      <c r="E309" s="29">
        <v>1257289.112</v>
      </c>
      <c r="F309" s="29">
        <v>157</v>
      </c>
      <c r="G309" s="29">
        <v>335100.78000000003</v>
      </c>
      <c r="H309" s="29">
        <v>11</v>
      </c>
      <c r="I309" s="29">
        <v>922188.33200000005</v>
      </c>
      <c r="J309" s="29">
        <v>0</v>
      </c>
      <c r="K309" s="29">
        <v>0</v>
      </c>
      <c r="L309" s="29">
        <v>0</v>
      </c>
      <c r="M309" s="29">
        <v>0</v>
      </c>
      <c r="N309" s="29">
        <v>0</v>
      </c>
      <c r="O309" s="29">
        <v>0</v>
      </c>
      <c r="P309" s="29">
        <v>0</v>
      </c>
      <c r="Q309" s="29">
        <v>0</v>
      </c>
    </row>
    <row r="310" spans="1:17" x14ac:dyDescent="0.45">
      <c r="A310" s="75"/>
      <c r="B310" s="76"/>
      <c r="C310" s="33" t="s">
        <v>68</v>
      </c>
      <c r="D310" s="29">
        <v>201</v>
      </c>
      <c r="E310" s="29">
        <v>1831308.912</v>
      </c>
      <c r="F310" s="29">
        <v>137</v>
      </c>
      <c r="G310" s="29">
        <v>173104.32</v>
      </c>
      <c r="H310" s="29">
        <v>29</v>
      </c>
      <c r="I310" s="29">
        <v>148954.872</v>
      </c>
      <c r="J310" s="29">
        <v>5</v>
      </c>
      <c r="K310" s="29">
        <v>67209.98</v>
      </c>
      <c r="L310" s="29">
        <v>11</v>
      </c>
      <c r="M310" s="29">
        <v>299603.18</v>
      </c>
      <c r="N310" s="29">
        <v>15</v>
      </c>
      <c r="O310" s="29">
        <v>708524.1</v>
      </c>
      <c r="P310" s="29">
        <v>4</v>
      </c>
      <c r="Q310" s="29">
        <v>433912.46</v>
      </c>
    </row>
    <row r="311" spans="1:17" x14ac:dyDescent="0.45">
      <c r="A311" s="75"/>
      <c r="B311" s="76" t="s">
        <v>107</v>
      </c>
      <c r="C311" s="33" t="s">
        <v>67</v>
      </c>
      <c r="D311" s="29">
        <v>180</v>
      </c>
      <c r="E311" s="29">
        <v>978828.96</v>
      </c>
      <c r="F311" s="29">
        <v>116</v>
      </c>
      <c r="G311" s="29">
        <v>186747.769</v>
      </c>
      <c r="H311" s="29">
        <v>61</v>
      </c>
      <c r="I311" s="29">
        <v>737032.53099999996</v>
      </c>
      <c r="J311" s="29">
        <v>2</v>
      </c>
      <c r="K311" s="29">
        <v>32028.82</v>
      </c>
      <c r="L311" s="29">
        <v>1</v>
      </c>
      <c r="M311" s="29">
        <v>23019.84</v>
      </c>
      <c r="N311" s="29">
        <v>0</v>
      </c>
      <c r="O311" s="29">
        <v>0</v>
      </c>
      <c r="P311" s="29">
        <v>0</v>
      </c>
      <c r="Q311" s="29">
        <v>0</v>
      </c>
    </row>
    <row r="312" spans="1:17" x14ac:dyDescent="0.45">
      <c r="A312" s="75"/>
      <c r="B312" s="76"/>
      <c r="C312" s="33" t="s">
        <v>68</v>
      </c>
      <c r="D312" s="29">
        <v>221</v>
      </c>
      <c r="E312" s="29">
        <v>1092958.2934999999</v>
      </c>
      <c r="F312" s="29">
        <v>107</v>
      </c>
      <c r="G312" s="29">
        <v>143239.67800000001</v>
      </c>
      <c r="H312" s="29">
        <v>98</v>
      </c>
      <c r="I312" s="29">
        <v>522821.45549999998</v>
      </c>
      <c r="J312" s="29">
        <v>8</v>
      </c>
      <c r="K312" s="29">
        <v>101840.82</v>
      </c>
      <c r="L312" s="29">
        <v>5</v>
      </c>
      <c r="M312" s="29">
        <v>104662.72</v>
      </c>
      <c r="N312" s="29">
        <v>2</v>
      </c>
      <c r="O312" s="29">
        <v>114427.77</v>
      </c>
      <c r="P312" s="29">
        <v>1</v>
      </c>
      <c r="Q312" s="29">
        <v>105965.85</v>
      </c>
    </row>
    <row r="313" spans="1:17" x14ac:dyDescent="0.45">
      <c r="A313" s="75"/>
      <c r="B313" s="76" t="s">
        <v>108</v>
      </c>
      <c r="C313" s="33" t="s">
        <v>67</v>
      </c>
      <c r="D313" s="29">
        <v>583</v>
      </c>
      <c r="E313" s="29">
        <v>696391.33799999999</v>
      </c>
      <c r="F313" s="29">
        <v>568</v>
      </c>
      <c r="G313" s="29">
        <v>603666.95200000005</v>
      </c>
      <c r="H313" s="29">
        <v>14</v>
      </c>
      <c r="I313" s="29">
        <v>69863.241999999998</v>
      </c>
      <c r="J313" s="29">
        <v>0</v>
      </c>
      <c r="K313" s="29">
        <v>0</v>
      </c>
      <c r="L313" s="29">
        <v>1</v>
      </c>
      <c r="M313" s="29">
        <v>22861.144</v>
      </c>
      <c r="N313" s="29">
        <v>0</v>
      </c>
      <c r="O313" s="29">
        <v>0</v>
      </c>
      <c r="P313" s="29">
        <v>0</v>
      </c>
      <c r="Q313" s="29">
        <v>0</v>
      </c>
    </row>
    <row r="314" spans="1:17" x14ac:dyDescent="0.45">
      <c r="A314" s="75"/>
      <c r="B314" s="76"/>
      <c r="C314" s="33" t="s">
        <v>68</v>
      </c>
      <c r="D314" s="29">
        <v>1151</v>
      </c>
      <c r="E314" s="29">
        <v>3166481.8807999999</v>
      </c>
      <c r="F314" s="29">
        <v>850</v>
      </c>
      <c r="G314" s="29">
        <v>801731.65949999995</v>
      </c>
      <c r="H314" s="29">
        <v>239</v>
      </c>
      <c r="I314" s="29">
        <v>1311846.6195</v>
      </c>
      <c r="J314" s="29">
        <v>45</v>
      </c>
      <c r="K314" s="29">
        <v>675287.36230000004</v>
      </c>
      <c r="L314" s="29">
        <v>16</v>
      </c>
      <c r="M314" s="29">
        <v>327888.41950000002</v>
      </c>
      <c r="N314" s="29">
        <v>1</v>
      </c>
      <c r="O314" s="29">
        <v>49727.82</v>
      </c>
      <c r="P314" s="29">
        <v>0</v>
      </c>
      <c r="Q314" s="29">
        <v>0</v>
      </c>
    </row>
    <row r="315" spans="1:17" x14ac:dyDescent="0.45">
      <c r="A315" s="75"/>
      <c r="B315" s="76" t="s">
        <v>109</v>
      </c>
      <c r="C315" s="33" t="s">
        <v>67</v>
      </c>
      <c r="D315" s="29">
        <v>996</v>
      </c>
      <c r="E315" s="29">
        <v>437878.87400000001</v>
      </c>
      <c r="F315" s="29">
        <v>996</v>
      </c>
      <c r="G315" s="29">
        <v>437878.87400000001</v>
      </c>
      <c r="H315" s="29">
        <v>0</v>
      </c>
      <c r="I315" s="29">
        <v>0</v>
      </c>
      <c r="J315" s="29">
        <v>0</v>
      </c>
      <c r="K315" s="29">
        <v>0</v>
      </c>
      <c r="L315" s="29">
        <v>0</v>
      </c>
      <c r="M315" s="29">
        <v>0</v>
      </c>
      <c r="N315" s="29">
        <v>0</v>
      </c>
      <c r="O315" s="29">
        <v>0</v>
      </c>
      <c r="P315" s="29">
        <v>0</v>
      </c>
      <c r="Q315" s="29">
        <v>0</v>
      </c>
    </row>
    <row r="316" spans="1:17" x14ac:dyDescent="0.45">
      <c r="A316" s="75"/>
      <c r="B316" s="76"/>
      <c r="C316" s="33" t="s">
        <v>68</v>
      </c>
      <c r="D316" s="29">
        <v>677</v>
      </c>
      <c r="E316" s="29">
        <v>571291.47239999997</v>
      </c>
      <c r="F316" s="29">
        <v>657</v>
      </c>
      <c r="G316" s="29">
        <v>453652.88640000002</v>
      </c>
      <c r="H316" s="29">
        <v>19</v>
      </c>
      <c r="I316" s="29">
        <v>78415.846000000005</v>
      </c>
      <c r="J316" s="29">
        <v>0</v>
      </c>
      <c r="K316" s="29">
        <v>0</v>
      </c>
      <c r="L316" s="29">
        <v>0</v>
      </c>
      <c r="M316" s="29">
        <v>0</v>
      </c>
      <c r="N316" s="29">
        <v>1</v>
      </c>
      <c r="O316" s="29">
        <v>39222.74</v>
      </c>
      <c r="P316" s="29">
        <v>0</v>
      </c>
      <c r="Q316" s="29">
        <v>0</v>
      </c>
    </row>
    <row r="317" spans="1:17" x14ac:dyDescent="0.45">
      <c r="A317" s="75"/>
      <c r="B317" s="76" t="s">
        <v>110</v>
      </c>
      <c r="C317" s="33" t="s">
        <v>67</v>
      </c>
      <c r="D317" s="29">
        <v>129</v>
      </c>
      <c r="E317" s="29">
        <v>75999.69</v>
      </c>
      <c r="F317" s="29">
        <v>127</v>
      </c>
      <c r="G317" s="29">
        <v>50877.7</v>
      </c>
      <c r="H317" s="29">
        <v>2</v>
      </c>
      <c r="I317" s="29">
        <v>25121.99</v>
      </c>
      <c r="J317" s="29">
        <v>0</v>
      </c>
      <c r="K317" s="29">
        <v>0</v>
      </c>
      <c r="L317" s="29">
        <v>0</v>
      </c>
      <c r="M317" s="29">
        <v>0</v>
      </c>
      <c r="N317" s="29">
        <v>0</v>
      </c>
      <c r="O317" s="29">
        <v>0</v>
      </c>
      <c r="P317" s="29">
        <v>0</v>
      </c>
      <c r="Q317" s="29">
        <v>0</v>
      </c>
    </row>
    <row r="318" spans="1:17" x14ac:dyDescent="0.45">
      <c r="A318" s="75"/>
      <c r="B318" s="76"/>
      <c r="C318" s="33" t="s">
        <v>68</v>
      </c>
      <c r="D318" s="29">
        <v>27</v>
      </c>
      <c r="E318" s="29">
        <v>41214.192999999999</v>
      </c>
      <c r="F318" s="29">
        <v>22</v>
      </c>
      <c r="G318" s="29">
        <v>18263.580000000002</v>
      </c>
      <c r="H318" s="29">
        <v>5</v>
      </c>
      <c r="I318" s="29">
        <v>22950.613000000001</v>
      </c>
      <c r="J318" s="29">
        <v>0</v>
      </c>
      <c r="K318" s="29">
        <v>0</v>
      </c>
      <c r="L318" s="29">
        <v>0</v>
      </c>
      <c r="M318" s="29">
        <v>0</v>
      </c>
      <c r="N318" s="29">
        <v>0</v>
      </c>
      <c r="O318" s="29">
        <v>0</v>
      </c>
      <c r="P318" s="29">
        <v>0</v>
      </c>
      <c r="Q318" s="29">
        <v>0</v>
      </c>
    </row>
    <row r="319" spans="1:17" x14ac:dyDescent="0.45">
      <c r="A319" s="75"/>
      <c r="B319" s="76" t="s">
        <v>111</v>
      </c>
      <c r="C319" s="33" t="s">
        <v>67</v>
      </c>
      <c r="D319" s="29">
        <v>183</v>
      </c>
      <c r="E319" s="29">
        <v>299558.74040000001</v>
      </c>
      <c r="F319" s="29">
        <v>172</v>
      </c>
      <c r="G319" s="29">
        <v>239133.13039999999</v>
      </c>
      <c r="H319" s="29">
        <v>11</v>
      </c>
      <c r="I319" s="29">
        <v>60425.61</v>
      </c>
      <c r="J319" s="29">
        <v>0</v>
      </c>
      <c r="K319" s="29">
        <v>0</v>
      </c>
      <c r="L319" s="29">
        <v>0</v>
      </c>
      <c r="M319" s="29">
        <v>0</v>
      </c>
      <c r="N319" s="29">
        <v>0</v>
      </c>
      <c r="O319" s="29">
        <v>0</v>
      </c>
      <c r="P319" s="29">
        <v>0</v>
      </c>
      <c r="Q319" s="29">
        <v>0</v>
      </c>
    </row>
    <row r="320" spans="1:17" x14ac:dyDescent="0.45">
      <c r="A320" s="75"/>
      <c r="B320" s="76"/>
      <c r="C320" s="33" t="s">
        <v>68</v>
      </c>
      <c r="D320" s="29">
        <v>521</v>
      </c>
      <c r="E320" s="29">
        <v>1674758.2235000001</v>
      </c>
      <c r="F320" s="29">
        <v>392</v>
      </c>
      <c r="G320" s="29">
        <v>505746.48349999997</v>
      </c>
      <c r="H320" s="29">
        <v>108</v>
      </c>
      <c r="I320" s="29">
        <v>589156.43700000003</v>
      </c>
      <c r="J320" s="29">
        <v>10</v>
      </c>
      <c r="K320" s="29">
        <v>118598.947</v>
      </c>
      <c r="L320" s="29">
        <v>8</v>
      </c>
      <c r="M320" s="29">
        <v>208771.016</v>
      </c>
      <c r="N320" s="29">
        <v>2</v>
      </c>
      <c r="O320" s="29">
        <v>117467.44</v>
      </c>
      <c r="P320" s="29">
        <v>1</v>
      </c>
      <c r="Q320" s="29">
        <v>135017.9</v>
      </c>
    </row>
    <row r="321" spans="1:17" x14ac:dyDescent="0.45">
      <c r="A321" s="75"/>
      <c r="B321" s="76" t="s">
        <v>112</v>
      </c>
      <c r="C321" s="33" t="s">
        <v>67</v>
      </c>
      <c r="D321" s="29">
        <v>2857</v>
      </c>
      <c r="E321" s="29">
        <v>3117110.3015000001</v>
      </c>
      <c r="F321" s="29">
        <v>2824</v>
      </c>
      <c r="G321" s="29">
        <v>2905925.0795</v>
      </c>
      <c r="H321" s="29">
        <v>33</v>
      </c>
      <c r="I321" s="29">
        <v>211185.22200000001</v>
      </c>
      <c r="J321" s="29">
        <v>0</v>
      </c>
      <c r="K321" s="29">
        <v>0</v>
      </c>
      <c r="L321" s="29">
        <v>0</v>
      </c>
      <c r="M321" s="29">
        <v>0</v>
      </c>
      <c r="N321" s="29">
        <v>0</v>
      </c>
      <c r="O321" s="29">
        <v>0</v>
      </c>
      <c r="P321" s="29">
        <v>0</v>
      </c>
      <c r="Q321" s="29">
        <v>0</v>
      </c>
    </row>
    <row r="322" spans="1:17" x14ac:dyDescent="0.45">
      <c r="A322" s="75"/>
      <c r="B322" s="76"/>
      <c r="C322" s="33" t="s">
        <v>68</v>
      </c>
      <c r="D322" s="29">
        <v>232</v>
      </c>
      <c r="E322" s="29">
        <v>669115.45129999996</v>
      </c>
      <c r="F322" s="29">
        <v>183</v>
      </c>
      <c r="G322" s="29">
        <v>178432.82699999999</v>
      </c>
      <c r="H322" s="29">
        <v>35</v>
      </c>
      <c r="I322" s="29">
        <v>218437.4339</v>
      </c>
      <c r="J322" s="29">
        <v>6</v>
      </c>
      <c r="K322" s="29">
        <v>71566.8</v>
      </c>
      <c r="L322" s="29">
        <v>7</v>
      </c>
      <c r="M322" s="29">
        <v>159961.7904</v>
      </c>
      <c r="N322" s="29">
        <v>1</v>
      </c>
      <c r="O322" s="29">
        <v>40716.6</v>
      </c>
      <c r="P322" s="29">
        <v>0</v>
      </c>
      <c r="Q322" s="29">
        <v>0</v>
      </c>
    </row>
    <row r="323" spans="1:17" x14ac:dyDescent="0.45">
      <c r="A323" s="75" t="s">
        <v>128</v>
      </c>
      <c r="B323" s="76" t="s">
        <v>103</v>
      </c>
      <c r="C323" s="33" t="s">
        <v>67</v>
      </c>
      <c r="D323" s="29">
        <v>6596</v>
      </c>
      <c r="E323" s="29">
        <v>2590746.7379000001</v>
      </c>
      <c r="F323" s="29">
        <v>6583</v>
      </c>
      <c r="G323" s="29">
        <v>2502591.3379000002</v>
      </c>
      <c r="H323" s="29">
        <v>13</v>
      </c>
      <c r="I323" s="29">
        <v>88155.4</v>
      </c>
      <c r="J323" s="29">
        <v>0</v>
      </c>
      <c r="K323" s="29">
        <v>0</v>
      </c>
      <c r="L323" s="29">
        <v>0</v>
      </c>
      <c r="M323" s="29">
        <v>0</v>
      </c>
      <c r="N323" s="29">
        <v>0</v>
      </c>
      <c r="O323" s="29">
        <v>0</v>
      </c>
      <c r="P323" s="29">
        <v>0</v>
      </c>
      <c r="Q323" s="29">
        <v>0</v>
      </c>
    </row>
    <row r="324" spans="1:17" x14ac:dyDescent="0.45">
      <c r="A324" s="75"/>
      <c r="B324" s="76"/>
      <c r="C324" s="33" t="s">
        <v>68</v>
      </c>
      <c r="D324" s="29">
        <v>882</v>
      </c>
      <c r="E324" s="29">
        <v>485969.50400000002</v>
      </c>
      <c r="F324" s="29">
        <v>859</v>
      </c>
      <c r="G324" s="29">
        <v>362854.10399999999</v>
      </c>
      <c r="H324" s="29">
        <v>22</v>
      </c>
      <c r="I324" s="29">
        <v>105384.29</v>
      </c>
      <c r="J324" s="29">
        <v>0</v>
      </c>
      <c r="K324" s="29">
        <v>0</v>
      </c>
      <c r="L324" s="29">
        <v>1</v>
      </c>
      <c r="M324" s="29">
        <v>17731.11</v>
      </c>
      <c r="N324" s="29">
        <v>0</v>
      </c>
      <c r="O324" s="29">
        <v>0</v>
      </c>
      <c r="P324" s="29">
        <v>0</v>
      </c>
      <c r="Q324" s="29">
        <v>0</v>
      </c>
    </row>
    <row r="325" spans="1:17" x14ac:dyDescent="0.45">
      <c r="A325" s="75"/>
      <c r="B325" s="76" t="s">
        <v>104</v>
      </c>
      <c r="C325" s="33" t="s">
        <v>67</v>
      </c>
      <c r="D325" s="29">
        <v>9297</v>
      </c>
      <c r="E325" s="29">
        <v>3317985.8121000002</v>
      </c>
      <c r="F325" s="29">
        <v>9291</v>
      </c>
      <c r="G325" s="29">
        <v>3282863.0581</v>
      </c>
      <c r="H325" s="29">
        <v>6</v>
      </c>
      <c r="I325" s="29">
        <v>35122.754000000001</v>
      </c>
      <c r="J325" s="29">
        <v>0</v>
      </c>
      <c r="K325" s="29">
        <v>0</v>
      </c>
      <c r="L325" s="29">
        <v>0</v>
      </c>
      <c r="M325" s="29">
        <v>0</v>
      </c>
      <c r="N325" s="29">
        <v>0</v>
      </c>
      <c r="O325" s="29">
        <v>0</v>
      </c>
      <c r="P325" s="29">
        <v>0</v>
      </c>
      <c r="Q325" s="29">
        <v>0</v>
      </c>
    </row>
    <row r="326" spans="1:17" x14ac:dyDescent="0.45">
      <c r="A326" s="75"/>
      <c r="B326" s="76"/>
      <c r="C326" s="33" t="s">
        <v>68</v>
      </c>
      <c r="D326" s="29">
        <v>1315</v>
      </c>
      <c r="E326" s="29">
        <v>602326.41500000004</v>
      </c>
      <c r="F326" s="29">
        <v>1298</v>
      </c>
      <c r="G326" s="29">
        <v>503693.28499999997</v>
      </c>
      <c r="H326" s="29">
        <v>16</v>
      </c>
      <c r="I326" s="29">
        <v>81947.78</v>
      </c>
      <c r="J326" s="29">
        <v>0</v>
      </c>
      <c r="K326" s="29">
        <v>0</v>
      </c>
      <c r="L326" s="29">
        <v>1</v>
      </c>
      <c r="M326" s="29">
        <v>16685.349999999999</v>
      </c>
      <c r="N326" s="29">
        <v>0</v>
      </c>
      <c r="O326" s="29">
        <v>0</v>
      </c>
      <c r="P326" s="29">
        <v>0</v>
      </c>
      <c r="Q326" s="29">
        <v>0</v>
      </c>
    </row>
    <row r="327" spans="1:17" x14ac:dyDescent="0.45">
      <c r="A327" s="75"/>
      <c r="B327" s="76" t="s">
        <v>105</v>
      </c>
      <c r="C327" s="33" t="s">
        <v>67</v>
      </c>
      <c r="D327" s="29">
        <v>129</v>
      </c>
      <c r="E327" s="29">
        <v>84207.89</v>
      </c>
      <c r="F327" s="29">
        <v>127</v>
      </c>
      <c r="G327" s="29">
        <v>77433.179999999993</v>
      </c>
      <c r="H327" s="29">
        <v>2</v>
      </c>
      <c r="I327" s="29">
        <v>6774.71</v>
      </c>
      <c r="J327" s="29">
        <v>0</v>
      </c>
      <c r="K327" s="29">
        <v>0</v>
      </c>
      <c r="L327" s="29">
        <v>0</v>
      </c>
      <c r="M327" s="29">
        <v>0</v>
      </c>
      <c r="N327" s="29">
        <v>0</v>
      </c>
      <c r="O327" s="29">
        <v>0</v>
      </c>
      <c r="P327" s="29">
        <v>0</v>
      </c>
      <c r="Q327" s="29">
        <v>0</v>
      </c>
    </row>
    <row r="328" spans="1:17" x14ac:dyDescent="0.45">
      <c r="A328" s="75"/>
      <c r="B328" s="76"/>
      <c r="C328" s="33" t="s">
        <v>68</v>
      </c>
      <c r="D328" s="29">
        <v>243</v>
      </c>
      <c r="E328" s="29">
        <v>359334.245</v>
      </c>
      <c r="F328" s="29">
        <v>218</v>
      </c>
      <c r="G328" s="29">
        <v>126415.59</v>
      </c>
      <c r="H328" s="29">
        <v>21</v>
      </c>
      <c r="I328" s="29">
        <v>101198.83500000001</v>
      </c>
      <c r="J328" s="29">
        <v>1</v>
      </c>
      <c r="K328" s="29">
        <v>13373.22</v>
      </c>
      <c r="L328" s="29">
        <v>2</v>
      </c>
      <c r="M328" s="29">
        <v>54353.34</v>
      </c>
      <c r="N328" s="29">
        <v>1</v>
      </c>
      <c r="O328" s="29">
        <v>63993.26</v>
      </c>
      <c r="P328" s="29">
        <v>0</v>
      </c>
      <c r="Q328" s="29">
        <v>0</v>
      </c>
    </row>
    <row r="329" spans="1:17" x14ac:dyDescent="0.45">
      <c r="A329" s="75"/>
      <c r="B329" s="76" t="s">
        <v>106</v>
      </c>
      <c r="C329" s="33" t="s">
        <v>67</v>
      </c>
      <c r="D329" s="29">
        <v>35</v>
      </c>
      <c r="E329" s="29">
        <v>60678.23</v>
      </c>
      <c r="F329" s="29">
        <v>35</v>
      </c>
      <c r="G329" s="29">
        <v>60678.23</v>
      </c>
      <c r="H329" s="29">
        <v>0</v>
      </c>
      <c r="I329" s="29">
        <v>0</v>
      </c>
      <c r="J329" s="29">
        <v>0</v>
      </c>
      <c r="K329" s="29">
        <v>0</v>
      </c>
      <c r="L329" s="29">
        <v>0</v>
      </c>
      <c r="M329" s="29">
        <v>0</v>
      </c>
      <c r="N329" s="29">
        <v>0</v>
      </c>
      <c r="O329" s="29">
        <v>0</v>
      </c>
      <c r="P329" s="29">
        <v>0</v>
      </c>
      <c r="Q329" s="29">
        <v>0</v>
      </c>
    </row>
    <row r="330" spans="1:17" x14ac:dyDescent="0.45">
      <c r="A330" s="75"/>
      <c r="B330" s="76"/>
      <c r="C330" s="33" t="s">
        <v>68</v>
      </c>
      <c r="D330" s="29">
        <v>32</v>
      </c>
      <c r="E330" s="29">
        <v>168688.13200000001</v>
      </c>
      <c r="F330" s="29">
        <v>19</v>
      </c>
      <c r="G330" s="29">
        <v>36997.692000000003</v>
      </c>
      <c r="H330" s="29">
        <v>8</v>
      </c>
      <c r="I330" s="29">
        <v>47295.38</v>
      </c>
      <c r="J330" s="29">
        <v>3</v>
      </c>
      <c r="K330" s="29">
        <v>38977.480000000003</v>
      </c>
      <c r="L330" s="29">
        <v>2</v>
      </c>
      <c r="M330" s="29">
        <v>45417.58</v>
      </c>
      <c r="N330" s="29">
        <v>0</v>
      </c>
      <c r="O330" s="29">
        <v>0</v>
      </c>
      <c r="P330" s="29">
        <v>0</v>
      </c>
      <c r="Q330" s="29">
        <v>0</v>
      </c>
    </row>
    <row r="331" spans="1:17" x14ac:dyDescent="0.45">
      <c r="A331" s="75"/>
      <c r="B331" s="76" t="s">
        <v>107</v>
      </c>
      <c r="C331" s="33" t="s">
        <v>67</v>
      </c>
      <c r="D331" s="29">
        <v>28</v>
      </c>
      <c r="E331" s="29">
        <v>588155.18000000005</v>
      </c>
      <c r="F331" s="29">
        <v>20</v>
      </c>
      <c r="G331" s="29">
        <v>60261.67</v>
      </c>
      <c r="H331" s="29">
        <v>6</v>
      </c>
      <c r="I331" s="29">
        <v>44579.09</v>
      </c>
      <c r="J331" s="29">
        <v>0</v>
      </c>
      <c r="K331" s="29">
        <v>0</v>
      </c>
      <c r="L331" s="29">
        <v>2</v>
      </c>
      <c r="M331" s="29">
        <v>483314.42</v>
      </c>
      <c r="N331" s="29">
        <v>0</v>
      </c>
      <c r="O331" s="29">
        <v>0</v>
      </c>
      <c r="P331" s="29">
        <v>0</v>
      </c>
      <c r="Q331" s="29">
        <v>0</v>
      </c>
    </row>
    <row r="332" spans="1:17" x14ac:dyDescent="0.45">
      <c r="A332" s="75"/>
      <c r="B332" s="76"/>
      <c r="C332" s="33" t="s">
        <v>68</v>
      </c>
      <c r="D332" s="29">
        <v>21</v>
      </c>
      <c r="E332" s="29">
        <v>202159.56</v>
      </c>
      <c r="F332" s="29">
        <v>10</v>
      </c>
      <c r="G332" s="29">
        <v>15484.63</v>
      </c>
      <c r="H332" s="29">
        <v>6</v>
      </c>
      <c r="I332" s="29">
        <v>26128.560000000001</v>
      </c>
      <c r="J332" s="29">
        <v>1</v>
      </c>
      <c r="K332" s="29">
        <v>11112.39</v>
      </c>
      <c r="L332" s="29">
        <v>3</v>
      </c>
      <c r="M332" s="29">
        <v>65845.11</v>
      </c>
      <c r="N332" s="29">
        <v>0</v>
      </c>
      <c r="O332" s="29">
        <v>0</v>
      </c>
      <c r="P332" s="29">
        <v>1</v>
      </c>
      <c r="Q332" s="29">
        <v>83588.87</v>
      </c>
    </row>
    <row r="333" spans="1:17" x14ac:dyDescent="0.45">
      <c r="A333" s="75"/>
      <c r="B333" s="76" t="s">
        <v>108</v>
      </c>
      <c r="C333" s="33" t="s">
        <v>67</v>
      </c>
      <c r="D333" s="29">
        <v>93</v>
      </c>
      <c r="E333" s="29">
        <v>106678.91499999999</v>
      </c>
      <c r="F333" s="29">
        <v>93</v>
      </c>
      <c r="G333" s="29">
        <v>106678.91499999999</v>
      </c>
      <c r="H333" s="29">
        <v>0</v>
      </c>
      <c r="I333" s="29">
        <v>0</v>
      </c>
      <c r="J333" s="29">
        <v>0</v>
      </c>
      <c r="K333" s="29">
        <v>0</v>
      </c>
      <c r="L333" s="29">
        <v>0</v>
      </c>
      <c r="M333" s="29">
        <v>0</v>
      </c>
      <c r="N333" s="29">
        <v>0</v>
      </c>
      <c r="O333" s="29">
        <v>0</v>
      </c>
      <c r="P333" s="29">
        <v>0</v>
      </c>
      <c r="Q333" s="29">
        <v>0</v>
      </c>
    </row>
    <row r="334" spans="1:17" x14ac:dyDescent="0.45">
      <c r="A334" s="75"/>
      <c r="B334" s="76"/>
      <c r="C334" s="33" t="s">
        <v>68</v>
      </c>
      <c r="D334" s="29">
        <v>275</v>
      </c>
      <c r="E334" s="29">
        <v>724572.47499999998</v>
      </c>
      <c r="F334" s="29">
        <v>199</v>
      </c>
      <c r="G334" s="29">
        <v>180033.185</v>
      </c>
      <c r="H334" s="29">
        <v>65</v>
      </c>
      <c r="I334" s="29">
        <v>347296.53499999997</v>
      </c>
      <c r="J334" s="29">
        <v>6</v>
      </c>
      <c r="K334" s="29">
        <v>73132.975000000006</v>
      </c>
      <c r="L334" s="29">
        <v>4</v>
      </c>
      <c r="M334" s="29">
        <v>88339.59</v>
      </c>
      <c r="N334" s="29">
        <v>1</v>
      </c>
      <c r="O334" s="29">
        <v>35770.19</v>
      </c>
      <c r="P334" s="29">
        <v>0</v>
      </c>
      <c r="Q334" s="29">
        <v>0</v>
      </c>
    </row>
    <row r="335" spans="1:17" x14ac:dyDescent="0.45">
      <c r="A335" s="75"/>
      <c r="B335" s="76" t="s">
        <v>109</v>
      </c>
      <c r="C335" s="33" t="s">
        <v>67</v>
      </c>
      <c r="D335" s="29">
        <v>267</v>
      </c>
      <c r="E335" s="29">
        <v>152749.37</v>
      </c>
      <c r="F335" s="29">
        <v>267</v>
      </c>
      <c r="G335" s="29">
        <v>152749.37</v>
      </c>
      <c r="H335" s="29">
        <v>0</v>
      </c>
      <c r="I335" s="29">
        <v>0</v>
      </c>
      <c r="J335" s="29">
        <v>0</v>
      </c>
      <c r="K335" s="29">
        <v>0</v>
      </c>
      <c r="L335" s="29">
        <v>0</v>
      </c>
      <c r="M335" s="29">
        <v>0</v>
      </c>
      <c r="N335" s="29">
        <v>0</v>
      </c>
      <c r="O335" s="29">
        <v>0</v>
      </c>
      <c r="P335" s="29">
        <v>0</v>
      </c>
      <c r="Q335" s="29">
        <v>0</v>
      </c>
    </row>
    <row r="336" spans="1:17" x14ac:dyDescent="0.45">
      <c r="A336" s="75"/>
      <c r="B336" s="76"/>
      <c r="C336" s="33" t="s">
        <v>68</v>
      </c>
      <c r="D336" s="29">
        <v>305</v>
      </c>
      <c r="E336" s="29">
        <v>211965.75</v>
      </c>
      <c r="F336" s="29">
        <v>301</v>
      </c>
      <c r="G336" s="29">
        <v>194471.93</v>
      </c>
      <c r="H336" s="29">
        <v>4</v>
      </c>
      <c r="I336" s="29">
        <v>17493.82</v>
      </c>
      <c r="J336" s="29">
        <v>0</v>
      </c>
      <c r="K336" s="29">
        <v>0</v>
      </c>
      <c r="L336" s="29">
        <v>0</v>
      </c>
      <c r="M336" s="29">
        <v>0</v>
      </c>
      <c r="N336" s="29">
        <v>0</v>
      </c>
      <c r="O336" s="29">
        <v>0</v>
      </c>
      <c r="P336" s="29">
        <v>0</v>
      </c>
      <c r="Q336" s="29">
        <v>0</v>
      </c>
    </row>
    <row r="337" spans="1:17" x14ac:dyDescent="0.45">
      <c r="A337" s="75"/>
      <c r="B337" s="76" t="s">
        <v>110</v>
      </c>
      <c r="C337" s="33" t="s">
        <v>67</v>
      </c>
      <c r="D337" s="29">
        <v>28</v>
      </c>
      <c r="E337" s="29">
        <v>13841.19</v>
      </c>
      <c r="F337" s="29">
        <v>28</v>
      </c>
      <c r="G337" s="29">
        <v>13841.19</v>
      </c>
      <c r="H337" s="29">
        <v>0</v>
      </c>
      <c r="I337" s="29">
        <v>0</v>
      </c>
      <c r="J337" s="29">
        <v>0</v>
      </c>
      <c r="K337" s="29">
        <v>0</v>
      </c>
      <c r="L337" s="29">
        <v>0</v>
      </c>
      <c r="M337" s="29">
        <v>0</v>
      </c>
      <c r="N337" s="29">
        <v>0</v>
      </c>
      <c r="O337" s="29">
        <v>0</v>
      </c>
      <c r="P337" s="29">
        <v>0</v>
      </c>
      <c r="Q337" s="29">
        <v>0</v>
      </c>
    </row>
    <row r="338" spans="1:17" x14ac:dyDescent="0.45">
      <c r="A338" s="75"/>
      <c r="B338" s="76"/>
      <c r="C338" s="33" t="s">
        <v>68</v>
      </c>
      <c r="D338" s="29">
        <v>31</v>
      </c>
      <c r="E338" s="29">
        <v>45679.67</v>
      </c>
      <c r="F338" s="29">
        <v>27</v>
      </c>
      <c r="G338" s="29">
        <v>19166.16</v>
      </c>
      <c r="H338" s="29">
        <v>4</v>
      </c>
      <c r="I338" s="29">
        <v>26513.51</v>
      </c>
      <c r="J338" s="29">
        <v>0</v>
      </c>
      <c r="K338" s="29">
        <v>0</v>
      </c>
      <c r="L338" s="29">
        <v>0</v>
      </c>
      <c r="M338" s="29">
        <v>0</v>
      </c>
      <c r="N338" s="29">
        <v>0</v>
      </c>
      <c r="O338" s="29">
        <v>0</v>
      </c>
      <c r="P338" s="29">
        <v>0</v>
      </c>
      <c r="Q338" s="29">
        <v>0</v>
      </c>
    </row>
    <row r="339" spans="1:17" x14ac:dyDescent="0.45">
      <c r="A339" s="75"/>
      <c r="B339" s="76" t="s">
        <v>111</v>
      </c>
      <c r="C339" s="33" t="s">
        <v>67</v>
      </c>
      <c r="D339" s="29">
        <v>47</v>
      </c>
      <c r="E339" s="29">
        <v>87389.75</v>
      </c>
      <c r="F339" s="29">
        <v>42</v>
      </c>
      <c r="G339" s="29">
        <v>58959.38</v>
      </c>
      <c r="H339" s="29">
        <v>5</v>
      </c>
      <c r="I339" s="29">
        <v>28430.37</v>
      </c>
      <c r="J339" s="29">
        <v>0</v>
      </c>
      <c r="K339" s="29">
        <v>0</v>
      </c>
      <c r="L339" s="29">
        <v>0</v>
      </c>
      <c r="M339" s="29">
        <v>0</v>
      </c>
      <c r="N339" s="29">
        <v>0</v>
      </c>
      <c r="O339" s="29">
        <v>0</v>
      </c>
      <c r="P339" s="29">
        <v>0</v>
      </c>
      <c r="Q339" s="29">
        <v>0</v>
      </c>
    </row>
    <row r="340" spans="1:17" x14ac:dyDescent="0.45">
      <c r="A340" s="75"/>
      <c r="B340" s="76"/>
      <c r="C340" s="33" t="s">
        <v>68</v>
      </c>
      <c r="D340" s="29">
        <v>77</v>
      </c>
      <c r="E340" s="29">
        <v>264367.15999999997</v>
      </c>
      <c r="F340" s="29">
        <v>52</v>
      </c>
      <c r="G340" s="29">
        <v>60722.425000000003</v>
      </c>
      <c r="H340" s="29">
        <v>17</v>
      </c>
      <c r="I340" s="29">
        <v>88516.24</v>
      </c>
      <c r="J340" s="29">
        <v>6</v>
      </c>
      <c r="K340" s="29">
        <v>74368.08</v>
      </c>
      <c r="L340" s="29">
        <v>2</v>
      </c>
      <c r="M340" s="29">
        <v>40760.415000000001</v>
      </c>
      <c r="N340" s="29">
        <v>0</v>
      </c>
      <c r="O340" s="29">
        <v>0</v>
      </c>
      <c r="P340" s="29">
        <v>0</v>
      </c>
      <c r="Q340" s="29">
        <v>0</v>
      </c>
    </row>
    <row r="341" spans="1:17" x14ac:dyDescent="0.45">
      <c r="A341" s="75"/>
      <c r="B341" s="76" t="s">
        <v>112</v>
      </c>
      <c r="C341" s="33" t="s">
        <v>67</v>
      </c>
      <c r="D341" s="29">
        <v>1582</v>
      </c>
      <c r="E341" s="29">
        <v>1234146.419</v>
      </c>
      <c r="F341" s="29">
        <v>1560</v>
      </c>
      <c r="G341" s="29">
        <v>1089148.2450000001</v>
      </c>
      <c r="H341" s="29">
        <v>21</v>
      </c>
      <c r="I341" s="29">
        <v>125832.95</v>
      </c>
      <c r="J341" s="29">
        <v>0</v>
      </c>
      <c r="K341" s="29">
        <v>0</v>
      </c>
      <c r="L341" s="29">
        <v>1</v>
      </c>
      <c r="M341" s="29">
        <v>19165.223999999998</v>
      </c>
      <c r="N341" s="29">
        <v>0</v>
      </c>
      <c r="O341" s="29">
        <v>0</v>
      </c>
      <c r="P341" s="29">
        <v>0</v>
      </c>
      <c r="Q341" s="29">
        <v>0</v>
      </c>
    </row>
    <row r="342" spans="1:17" x14ac:dyDescent="0.45">
      <c r="A342" s="75"/>
      <c r="B342" s="76"/>
      <c r="C342" s="33" t="s">
        <v>68</v>
      </c>
      <c r="D342" s="29">
        <v>554</v>
      </c>
      <c r="E342" s="29">
        <v>1446859.5171000001</v>
      </c>
      <c r="F342" s="29">
        <v>449</v>
      </c>
      <c r="G342" s="29">
        <v>275424.93910000002</v>
      </c>
      <c r="H342" s="29">
        <v>81</v>
      </c>
      <c r="I342" s="29">
        <v>430169.21799999999</v>
      </c>
      <c r="J342" s="29">
        <v>8</v>
      </c>
      <c r="K342" s="29">
        <v>92982.88</v>
      </c>
      <c r="L342" s="29">
        <v>7</v>
      </c>
      <c r="M342" s="29">
        <v>175345.22</v>
      </c>
      <c r="N342" s="29">
        <v>9</v>
      </c>
      <c r="O342" s="29">
        <v>472937.26</v>
      </c>
      <c r="P342" s="29">
        <v>0</v>
      </c>
      <c r="Q342" s="29">
        <v>0</v>
      </c>
    </row>
    <row r="344" spans="1:17" x14ac:dyDescent="0.45">
      <c r="B344" s="27" t="s">
        <v>2</v>
      </c>
      <c r="D344" s="27" t="s">
        <v>9</v>
      </c>
      <c r="E344" s="27" t="s">
        <v>12</v>
      </c>
      <c r="F344" s="27" t="s">
        <v>9</v>
      </c>
      <c r="G344" s="27" t="s">
        <v>12</v>
      </c>
    </row>
    <row r="345" spans="1:17" x14ac:dyDescent="0.45">
      <c r="B345" s="27" t="s">
        <v>135</v>
      </c>
      <c r="C345" s="60">
        <f>SUM(D7:D8,D26:D27,D46:D47,D66:D67,D86:D87,D105:D106,D124:D125,D144:D145,D163:D164,D183:D184,D203:D204,D223:D224,D243:D244,D263:D264,D283:D284,D303:D304,D323:D324)</f>
        <v>410308</v>
      </c>
      <c r="D345" s="27">
        <f>SUMIF(B53:B342,B345,D53:D342)</f>
        <v>287837</v>
      </c>
      <c r="E345" s="60">
        <f>C345-D345</f>
        <v>122471</v>
      </c>
      <c r="F345" s="27">
        <f>SUM(D345:D349)</f>
        <v>677583</v>
      </c>
      <c r="G345" s="60">
        <f>SUM(E345:E349)</f>
        <v>284535</v>
      </c>
    </row>
    <row r="346" spans="1:17" x14ac:dyDescent="0.45">
      <c r="B346" s="27" t="s">
        <v>136</v>
      </c>
      <c r="C346" s="60">
        <f>SUM(D9:D10,D28:D29,D48:D49,D68:D69,D88:D89,D107:D108,D126:D127,D146:D147,D165:D166,D185:D186,D205:D206,D225:D226,D245:D246,D265:D266,D285:D286,D305:D306,D325:D326)</f>
        <v>492610</v>
      </c>
      <c r="D346" s="27">
        <f>SUMIF(B54:B343,B346,D54:D343)</f>
        <v>354325</v>
      </c>
      <c r="E346" s="60">
        <f t="shared" ref="E346:E348" si="0">C346-D346</f>
        <v>138285</v>
      </c>
      <c r="F346" s="61">
        <f>F345/C350</f>
        <v>0.70426184729939567</v>
      </c>
      <c r="G346" s="61">
        <f>G345/C350</f>
        <v>0.29573815270060427</v>
      </c>
    </row>
    <row r="347" spans="1:17" x14ac:dyDescent="0.45">
      <c r="B347" s="27" t="s">
        <v>139</v>
      </c>
      <c r="C347" s="60">
        <f>SUM(D13:D14,D32:D33,D52:D53,D72:D73,D92:D93,D111:D112,D130:D131,D150:D151,D169:D170,D189:D190,D209:D210,D229:D230,D249:D250,D269:D270,D289:D290,D309:D310,D329:D330)</f>
        <v>6485</v>
      </c>
      <c r="D347" s="27">
        <f>SUMIF(B55:B343,B347,D55:D343)</f>
        <v>2960</v>
      </c>
      <c r="E347" s="60">
        <f t="shared" si="0"/>
        <v>3525</v>
      </c>
    </row>
    <row r="348" spans="1:17" x14ac:dyDescent="0.45">
      <c r="B348" s="27" t="s">
        <v>147</v>
      </c>
      <c r="C348" s="60">
        <f>SUM(D24:D25,D44:D45,D64:D65,D84:D85,D103:D104,D122:D123,D142:D143,D161:D162,D181:D182,D201:D202,D221:D222,D241:D242,D261:D262,D281:D282,D301:D302,D321:D322,D341:D342)</f>
        <v>35906</v>
      </c>
      <c r="D348" s="27">
        <f>SUMIF(B56:B343,B348,D56:D343)</f>
        <v>27767</v>
      </c>
      <c r="E348" s="60">
        <f t="shared" si="0"/>
        <v>8139</v>
      </c>
    </row>
    <row r="349" spans="1:17" x14ac:dyDescent="0.45">
      <c r="B349" s="27" t="s">
        <v>146</v>
      </c>
      <c r="C349" s="60">
        <f>SUM(D22:D23,D42:D43,D62:D63,D82:D83,D101:D102,D120:D121,D140:D141,D159:D160,D179:D180,D199:D200,D219:D220,D239:D240,D259:D260,D279:D280,D299:D300,D319:D320,D339:D340)</f>
        <v>16809</v>
      </c>
      <c r="D349" s="27">
        <f>SUMIF(B57:B343,B349,D57:D343)</f>
        <v>4694</v>
      </c>
      <c r="E349" s="60">
        <f>C349-D349</f>
        <v>12115</v>
      </c>
    </row>
    <row r="350" spans="1:17" x14ac:dyDescent="0.45">
      <c r="B350" s="27"/>
      <c r="C350" s="60">
        <f>SUM(C345:C349)</f>
        <v>962118</v>
      </c>
    </row>
    <row r="355" spans="2:2" x14ac:dyDescent="0.45">
      <c r="B355" s="27"/>
    </row>
  </sheetData>
  <mergeCells count="194">
    <mergeCell ref="B335:B336"/>
    <mergeCell ref="B337:B338"/>
    <mergeCell ref="B339:B340"/>
    <mergeCell ref="B341:B342"/>
    <mergeCell ref="B313:B314"/>
    <mergeCell ref="B315:B316"/>
    <mergeCell ref="B317:B318"/>
    <mergeCell ref="B319:B320"/>
    <mergeCell ref="B321:B322"/>
    <mergeCell ref="A283:A302"/>
    <mergeCell ref="B283:B284"/>
    <mergeCell ref="B285:B286"/>
    <mergeCell ref="B287:B288"/>
    <mergeCell ref="B289:B290"/>
    <mergeCell ref="B291:B292"/>
    <mergeCell ref="B293:B294"/>
    <mergeCell ref="A323:A342"/>
    <mergeCell ref="B323:B324"/>
    <mergeCell ref="B325:B326"/>
    <mergeCell ref="B327:B328"/>
    <mergeCell ref="B329:B330"/>
    <mergeCell ref="B295:B296"/>
    <mergeCell ref="B297:B298"/>
    <mergeCell ref="B299:B300"/>
    <mergeCell ref="B301:B302"/>
    <mergeCell ref="A303:A322"/>
    <mergeCell ref="B303:B304"/>
    <mergeCell ref="B305:B306"/>
    <mergeCell ref="B307:B308"/>
    <mergeCell ref="B309:B310"/>
    <mergeCell ref="B311:B312"/>
    <mergeCell ref="B331:B332"/>
    <mergeCell ref="B333:B334"/>
    <mergeCell ref="A263:A282"/>
    <mergeCell ref="B263:B264"/>
    <mergeCell ref="B265:B266"/>
    <mergeCell ref="B267:B268"/>
    <mergeCell ref="B269:B270"/>
    <mergeCell ref="B271:B272"/>
    <mergeCell ref="B273:B274"/>
    <mergeCell ref="B275:B276"/>
    <mergeCell ref="B277:B278"/>
    <mergeCell ref="B279:B280"/>
    <mergeCell ref="B281:B282"/>
    <mergeCell ref="B241:B242"/>
    <mergeCell ref="A243:A262"/>
    <mergeCell ref="B243:B244"/>
    <mergeCell ref="B245:B246"/>
    <mergeCell ref="B247:B248"/>
    <mergeCell ref="B249:B250"/>
    <mergeCell ref="B251:B252"/>
    <mergeCell ref="B253:B254"/>
    <mergeCell ref="B255:B256"/>
    <mergeCell ref="B257:B258"/>
    <mergeCell ref="A223:A242"/>
    <mergeCell ref="B223:B224"/>
    <mergeCell ref="B225:B226"/>
    <mergeCell ref="B227:B228"/>
    <mergeCell ref="B229:B230"/>
    <mergeCell ref="B231:B232"/>
    <mergeCell ref="B233:B234"/>
    <mergeCell ref="B235:B236"/>
    <mergeCell ref="B237:B238"/>
    <mergeCell ref="B239:B240"/>
    <mergeCell ref="B259:B260"/>
    <mergeCell ref="B261:B262"/>
    <mergeCell ref="B215:B216"/>
    <mergeCell ref="B217:B218"/>
    <mergeCell ref="B219:B220"/>
    <mergeCell ref="B221:B222"/>
    <mergeCell ref="B193:B194"/>
    <mergeCell ref="B195:B196"/>
    <mergeCell ref="B197:B198"/>
    <mergeCell ref="B199:B200"/>
    <mergeCell ref="B201:B202"/>
    <mergeCell ref="A163:A182"/>
    <mergeCell ref="B163:B164"/>
    <mergeCell ref="B165:B166"/>
    <mergeCell ref="B167:B168"/>
    <mergeCell ref="B169:B170"/>
    <mergeCell ref="B171:B172"/>
    <mergeCell ref="B173:B174"/>
    <mergeCell ref="A203:A222"/>
    <mergeCell ref="B203:B204"/>
    <mergeCell ref="B205:B206"/>
    <mergeCell ref="B207:B208"/>
    <mergeCell ref="B209:B210"/>
    <mergeCell ref="B175:B176"/>
    <mergeCell ref="B177:B178"/>
    <mergeCell ref="B179:B180"/>
    <mergeCell ref="B181:B182"/>
    <mergeCell ref="A183:A202"/>
    <mergeCell ref="B183:B184"/>
    <mergeCell ref="B185:B186"/>
    <mergeCell ref="B187:B188"/>
    <mergeCell ref="B189:B190"/>
    <mergeCell ref="B191:B192"/>
    <mergeCell ref="B211:B212"/>
    <mergeCell ref="B213:B214"/>
    <mergeCell ref="A144:A162"/>
    <mergeCell ref="B144:B145"/>
    <mergeCell ref="B146:B147"/>
    <mergeCell ref="B148:B149"/>
    <mergeCell ref="B150:B151"/>
    <mergeCell ref="B152:B153"/>
    <mergeCell ref="B154:B155"/>
    <mergeCell ref="B156:B157"/>
    <mergeCell ref="B159:B160"/>
    <mergeCell ref="B161:B162"/>
    <mergeCell ref="A124:A143"/>
    <mergeCell ref="B124:B125"/>
    <mergeCell ref="B126:B127"/>
    <mergeCell ref="B128:B129"/>
    <mergeCell ref="B130:B131"/>
    <mergeCell ref="B132:B133"/>
    <mergeCell ref="B134:B135"/>
    <mergeCell ref="B136:B137"/>
    <mergeCell ref="B138:B139"/>
    <mergeCell ref="B140:B141"/>
    <mergeCell ref="B142:B143"/>
    <mergeCell ref="A105:A123"/>
    <mergeCell ref="B105:B106"/>
    <mergeCell ref="B107:B108"/>
    <mergeCell ref="B109:B110"/>
    <mergeCell ref="B111:B112"/>
    <mergeCell ref="B113:B114"/>
    <mergeCell ref="B115:B116"/>
    <mergeCell ref="B117:B118"/>
    <mergeCell ref="B120:B121"/>
    <mergeCell ref="B122:B123"/>
    <mergeCell ref="A86:A104"/>
    <mergeCell ref="B86:B87"/>
    <mergeCell ref="B88:B89"/>
    <mergeCell ref="B90:B91"/>
    <mergeCell ref="B92:B93"/>
    <mergeCell ref="B94:B95"/>
    <mergeCell ref="B96:B97"/>
    <mergeCell ref="B98:B99"/>
    <mergeCell ref="B101:B102"/>
    <mergeCell ref="B103:B104"/>
    <mergeCell ref="B64:B65"/>
    <mergeCell ref="A66:A85"/>
    <mergeCell ref="B66:B67"/>
    <mergeCell ref="B68:B69"/>
    <mergeCell ref="B70:B71"/>
    <mergeCell ref="B72:B73"/>
    <mergeCell ref="B74:B75"/>
    <mergeCell ref="B76:B77"/>
    <mergeCell ref="B78:B79"/>
    <mergeCell ref="B80:B81"/>
    <mergeCell ref="A46:A6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82:B83"/>
    <mergeCell ref="B84:B85"/>
    <mergeCell ref="A26:A45"/>
    <mergeCell ref="B26:B27"/>
    <mergeCell ref="B28:B29"/>
    <mergeCell ref="B30:B31"/>
    <mergeCell ref="B32:B33"/>
    <mergeCell ref="H5:I5"/>
    <mergeCell ref="J5:K5"/>
    <mergeCell ref="L5:M5"/>
    <mergeCell ref="N5:O5"/>
    <mergeCell ref="B34:B35"/>
    <mergeCell ref="B36:B37"/>
    <mergeCell ref="B38:B39"/>
    <mergeCell ref="B40:B41"/>
    <mergeCell ref="B42:B43"/>
    <mergeCell ref="B44:B45"/>
    <mergeCell ref="B15:B16"/>
    <mergeCell ref="B17:B18"/>
    <mergeCell ref="B19:B20"/>
    <mergeCell ref="B22:B23"/>
    <mergeCell ref="B24:B25"/>
    <mergeCell ref="P5:Q5"/>
    <mergeCell ref="A7:A25"/>
    <mergeCell ref="B7:B8"/>
    <mergeCell ref="B9:B10"/>
    <mergeCell ref="B11:B12"/>
    <mergeCell ref="B13:B14"/>
    <mergeCell ref="A1:B1"/>
    <mergeCell ref="A5:A6"/>
    <mergeCell ref="B5:B6"/>
    <mergeCell ref="C5:C6"/>
    <mergeCell ref="D5:E5"/>
    <mergeCell ref="F5:G5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3B4D-FDBA-4B40-8E93-D91719F1F8ED}">
  <dimension ref="A1:Q317"/>
  <sheetViews>
    <sheetView zoomScale="85" zoomScaleNormal="85" workbookViewId="0">
      <selection activeCell="C26" sqref="C26"/>
    </sheetView>
  </sheetViews>
  <sheetFormatPr defaultColWidth="9" defaultRowHeight="14" x14ac:dyDescent="0.45"/>
  <cols>
    <col min="1" max="1" width="16.33203125" style="27" bestFit="1" customWidth="1"/>
    <col min="2" max="2" width="18.33203125" style="32" bestFit="1" customWidth="1"/>
    <col min="3" max="3" width="9" style="35"/>
    <col min="4" max="17" width="13.58203125" style="27" customWidth="1"/>
    <col min="18" max="16384" width="9" style="27"/>
  </cols>
  <sheetData>
    <row r="1" spans="1:17" x14ac:dyDescent="0.45">
      <c r="A1" s="74" t="s">
        <v>92</v>
      </c>
      <c r="B1" s="74" t="s">
        <v>93</v>
      </c>
      <c r="C1" s="74" t="s">
        <v>94</v>
      </c>
      <c r="D1" s="74" t="s">
        <v>95</v>
      </c>
      <c r="E1" s="74"/>
      <c r="F1" s="74" t="s">
        <v>96</v>
      </c>
      <c r="G1" s="74"/>
      <c r="H1" s="74" t="s">
        <v>97</v>
      </c>
      <c r="I1" s="74"/>
      <c r="J1" s="74" t="s">
        <v>98</v>
      </c>
      <c r="K1" s="74"/>
      <c r="L1" s="74" t="s">
        <v>99</v>
      </c>
      <c r="M1" s="74"/>
      <c r="N1" s="74" t="s">
        <v>100</v>
      </c>
      <c r="O1" s="74"/>
      <c r="P1" s="74" t="s">
        <v>101</v>
      </c>
      <c r="Q1" s="74"/>
    </row>
    <row r="2" spans="1:17" x14ac:dyDescent="0.45">
      <c r="A2" s="74"/>
      <c r="B2" s="74"/>
      <c r="C2" s="74"/>
      <c r="D2" s="28" t="s">
        <v>90</v>
      </c>
      <c r="E2" s="28" t="s">
        <v>91</v>
      </c>
      <c r="F2" s="28" t="s">
        <v>90</v>
      </c>
      <c r="G2" s="28" t="s">
        <v>91</v>
      </c>
      <c r="H2" s="28" t="s">
        <v>90</v>
      </c>
      <c r="I2" s="28" t="s">
        <v>91</v>
      </c>
      <c r="J2" s="28" t="s">
        <v>90</v>
      </c>
      <c r="K2" s="28" t="s">
        <v>91</v>
      </c>
      <c r="L2" s="28" t="s">
        <v>90</v>
      </c>
      <c r="M2" s="28" t="s">
        <v>91</v>
      </c>
      <c r="N2" s="28" t="s">
        <v>90</v>
      </c>
      <c r="O2" s="28" t="s">
        <v>91</v>
      </c>
      <c r="P2" s="28" t="s">
        <v>90</v>
      </c>
      <c r="Q2" s="28" t="s">
        <v>91</v>
      </c>
    </row>
    <row r="3" spans="1:17" x14ac:dyDescent="0.45">
      <c r="A3" s="74" t="s">
        <v>102</v>
      </c>
      <c r="B3" s="76" t="s">
        <v>103</v>
      </c>
      <c r="C3" s="33" t="s">
        <v>67</v>
      </c>
      <c r="D3" s="29">
        <v>2039</v>
      </c>
      <c r="E3" s="29">
        <v>2093163.7143000001</v>
      </c>
      <c r="F3" s="29">
        <v>1906</v>
      </c>
      <c r="G3" s="29">
        <v>1411646.8853</v>
      </c>
      <c r="H3" s="29">
        <v>128</v>
      </c>
      <c r="I3" s="29">
        <v>602764.87</v>
      </c>
      <c r="J3" s="29">
        <v>4</v>
      </c>
      <c r="K3" s="29">
        <v>46992.379000000001</v>
      </c>
      <c r="L3" s="29">
        <v>1</v>
      </c>
      <c r="M3" s="29">
        <v>31759.58</v>
      </c>
      <c r="N3" s="29">
        <v>0</v>
      </c>
      <c r="O3" s="29">
        <v>0</v>
      </c>
      <c r="P3" s="29">
        <v>0</v>
      </c>
      <c r="Q3" s="29">
        <v>0</v>
      </c>
    </row>
    <row r="4" spans="1:17" x14ac:dyDescent="0.45">
      <c r="A4" s="74"/>
      <c r="B4" s="76"/>
      <c r="C4" s="33" t="s">
        <v>68</v>
      </c>
      <c r="D4" s="29">
        <v>590</v>
      </c>
      <c r="E4" s="29">
        <v>2679987.3495999998</v>
      </c>
      <c r="F4" s="29">
        <v>343</v>
      </c>
      <c r="G4" s="29">
        <v>454670.72570000001</v>
      </c>
      <c r="H4" s="29">
        <v>192</v>
      </c>
      <c r="I4" s="29">
        <v>1029190.0624000001</v>
      </c>
      <c r="J4" s="29">
        <v>31</v>
      </c>
      <c r="K4" s="29">
        <v>373122.89600000001</v>
      </c>
      <c r="L4" s="29">
        <v>21</v>
      </c>
      <c r="M4" s="29">
        <v>447643.30550000002</v>
      </c>
      <c r="N4" s="29">
        <v>1</v>
      </c>
      <c r="O4" s="29">
        <v>35138.81</v>
      </c>
      <c r="P4" s="29">
        <v>2</v>
      </c>
      <c r="Q4" s="29">
        <v>340221.55</v>
      </c>
    </row>
    <row r="5" spans="1:17" x14ac:dyDescent="0.45">
      <c r="A5" s="74"/>
      <c r="B5" s="76" t="s">
        <v>104</v>
      </c>
      <c r="C5" s="33" t="s">
        <v>67</v>
      </c>
      <c r="D5" s="29">
        <v>1607</v>
      </c>
      <c r="E5" s="29">
        <v>1571456.024</v>
      </c>
      <c r="F5" s="29">
        <v>1541</v>
      </c>
      <c r="G5" s="29">
        <v>1221716.3840000001</v>
      </c>
      <c r="H5" s="29">
        <v>63</v>
      </c>
      <c r="I5" s="29">
        <v>309283.14</v>
      </c>
      <c r="J5" s="29">
        <v>3</v>
      </c>
      <c r="K5" s="29">
        <v>40456.5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</row>
    <row r="6" spans="1:17" x14ac:dyDescent="0.45">
      <c r="A6" s="74"/>
      <c r="B6" s="76"/>
      <c r="C6" s="33" t="s">
        <v>68</v>
      </c>
      <c r="D6" s="29">
        <v>417</v>
      </c>
      <c r="E6" s="29">
        <v>1762467.0174</v>
      </c>
      <c r="F6" s="29">
        <v>266</v>
      </c>
      <c r="G6" s="29">
        <v>330158.41899999999</v>
      </c>
      <c r="H6" s="29">
        <v>114</v>
      </c>
      <c r="I6" s="29">
        <v>627414.76309999998</v>
      </c>
      <c r="J6" s="29">
        <v>20</v>
      </c>
      <c r="K6" s="29">
        <v>246395.9583</v>
      </c>
      <c r="L6" s="29">
        <v>14</v>
      </c>
      <c r="M6" s="29">
        <v>276048.93</v>
      </c>
      <c r="N6" s="29">
        <v>1</v>
      </c>
      <c r="O6" s="29">
        <v>39190.94</v>
      </c>
      <c r="P6" s="29">
        <v>2</v>
      </c>
      <c r="Q6" s="29">
        <v>243258.00700000001</v>
      </c>
    </row>
    <row r="7" spans="1:17" x14ac:dyDescent="0.45">
      <c r="A7" s="74"/>
      <c r="B7" s="76" t="s">
        <v>105</v>
      </c>
      <c r="C7" s="33" t="s">
        <v>67</v>
      </c>
      <c r="D7" s="29">
        <v>7</v>
      </c>
      <c r="E7" s="29">
        <v>27012.720000000001</v>
      </c>
      <c r="F7" s="29">
        <v>3</v>
      </c>
      <c r="G7" s="29">
        <v>3574.62</v>
      </c>
      <c r="H7" s="29">
        <v>3</v>
      </c>
      <c r="I7" s="29">
        <v>12539.65</v>
      </c>
      <c r="J7" s="29">
        <v>1</v>
      </c>
      <c r="K7" s="29">
        <v>10898.45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</row>
    <row r="8" spans="1:17" x14ac:dyDescent="0.45">
      <c r="A8" s="74"/>
      <c r="B8" s="76"/>
      <c r="C8" s="33" t="s">
        <v>68</v>
      </c>
      <c r="D8" s="29">
        <v>14</v>
      </c>
      <c r="E8" s="29">
        <v>221812.81099999999</v>
      </c>
      <c r="F8" s="29">
        <v>2</v>
      </c>
      <c r="G8" s="29">
        <v>5647.73</v>
      </c>
      <c r="H8" s="29">
        <v>6</v>
      </c>
      <c r="I8" s="29">
        <v>41932.510999999999</v>
      </c>
      <c r="J8" s="29">
        <v>3</v>
      </c>
      <c r="K8" s="29">
        <v>38534.74</v>
      </c>
      <c r="L8" s="29">
        <v>2</v>
      </c>
      <c r="M8" s="29">
        <v>52765.09</v>
      </c>
      <c r="N8" s="29">
        <v>0</v>
      </c>
      <c r="O8" s="29">
        <v>0</v>
      </c>
      <c r="P8" s="29">
        <v>1</v>
      </c>
      <c r="Q8" s="29">
        <v>82932.740000000005</v>
      </c>
    </row>
    <row r="9" spans="1:17" x14ac:dyDescent="0.45">
      <c r="A9" s="74"/>
      <c r="B9" s="76" t="s">
        <v>106</v>
      </c>
      <c r="C9" s="33" t="s">
        <v>67</v>
      </c>
      <c r="D9" s="29">
        <v>191</v>
      </c>
      <c r="E9" s="29">
        <v>486162.20899999997</v>
      </c>
      <c r="F9" s="29">
        <v>154</v>
      </c>
      <c r="G9" s="29">
        <v>196431.54699999999</v>
      </c>
      <c r="H9" s="29">
        <v>32</v>
      </c>
      <c r="I9" s="29">
        <v>182447.50200000001</v>
      </c>
      <c r="J9" s="29">
        <v>2</v>
      </c>
      <c r="K9" s="29">
        <v>23798.85</v>
      </c>
      <c r="L9" s="29">
        <v>2</v>
      </c>
      <c r="M9" s="29">
        <v>40969.86</v>
      </c>
      <c r="N9" s="29">
        <v>1</v>
      </c>
      <c r="O9" s="29">
        <v>42514.45</v>
      </c>
      <c r="P9" s="29">
        <v>0</v>
      </c>
      <c r="Q9" s="29">
        <v>0</v>
      </c>
    </row>
    <row r="10" spans="1:17" x14ac:dyDescent="0.45">
      <c r="A10" s="74"/>
      <c r="B10" s="76"/>
      <c r="C10" s="33" t="s">
        <v>68</v>
      </c>
      <c r="D10" s="29">
        <v>340</v>
      </c>
      <c r="E10" s="29">
        <v>10178030.048</v>
      </c>
      <c r="F10" s="29">
        <v>98</v>
      </c>
      <c r="G10" s="29">
        <v>163178.38500000001</v>
      </c>
      <c r="H10" s="29">
        <v>110</v>
      </c>
      <c r="I10" s="29">
        <v>635798.31799999997</v>
      </c>
      <c r="J10" s="29">
        <v>31</v>
      </c>
      <c r="K10" s="29">
        <v>404037.27</v>
      </c>
      <c r="L10" s="29">
        <v>45</v>
      </c>
      <c r="M10" s="29">
        <v>1076251.8400000001</v>
      </c>
      <c r="N10" s="29">
        <v>29</v>
      </c>
      <c r="O10" s="29">
        <v>1363433.6980000001</v>
      </c>
      <c r="P10" s="29">
        <v>27</v>
      </c>
      <c r="Q10" s="29">
        <v>6535330.5369999995</v>
      </c>
    </row>
    <row r="11" spans="1:17" x14ac:dyDescent="0.45">
      <c r="A11" s="74"/>
      <c r="B11" s="76" t="s">
        <v>107</v>
      </c>
      <c r="C11" s="33" t="s">
        <v>67</v>
      </c>
      <c r="D11" s="29">
        <v>9</v>
      </c>
      <c r="E11" s="29">
        <v>46088.88</v>
      </c>
      <c r="F11" s="29">
        <v>3</v>
      </c>
      <c r="G11" s="29">
        <v>6625.45</v>
      </c>
      <c r="H11" s="29">
        <v>6</v>
      </c>
      <c r="I11" s="29">
        <v>39463.43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</row>
    <row r="12" spans="1:17" x14ac:dyDescent="0.45">
      <c r="A12" s="74"/>
      <c r="B12" s="76"/>
      <c r="C12" s="33" t="s">
        <v>68</v>
      </c>
      <c r="D12" s="29">
        <v>18</v>
      </c>
      <c r="E12" s="29">
        <v>117981.46</v>
      </c>
      <c r="F12" s="29">
        <v>4</v>
      </c>
      <c r="G12" s="29">
        <v>7610.66</v>
      </c>
      <c r="H12" s="29">
        <v>11</v>
      </c>
      <c r="I12" s="29">
        <v>64837.42</v>
      </c>
      <c r="J12" s="29">
        <v>1</v>
      </c>
      <c r="K12" s="29">
        <v>11514.18</v>
      </c>
      <c r="L12" s="29">
        <v>2</v>
      </c>
      <c r="M12" s="29">
        <v>34019.199999999997</v>
      </c>
      <c r="N12" s="29">
        <v>0</v>
      </c>
      <c r="O12" s="29">
        <v>0</v>
      </c>
      <c r="P12" s="29">
        <v>0</v>
      </c>
      <c r="Q12" s="29">
        <v>0</v>
      </c>
    </row>
    <row r="13" spans="1:17" x14ac:dyDescent="0.45">
      <c r="A13" s="74"/>
      <c r="B13" s="76" t="s">
        <v>108</v>
      </c>
      <c r="C13" s="33" t="s">
        <v>67</v>
      </c>
      <c r="D13" s="29">
        <v>153</v>
      </c>
      <c r="E13" s="29">
        <v>371821.60800000001</v>
      </c>
      <c r="F13" s="29">
        <v>112</v>
      </c>
      <c r="G13" s="29">
        <v>143867.43799999999</v>
      </c>
      <c r="H13" s="29">
        <v>40</v>
      </c>
      <c r="I13" s="29">
        <v>210459.05</v>
      </c>
      <c r="J13" s="29">
        <v>0</v>
      </c>
      <c r="K13" s="29">
        <v>0</v>
      </c>
      <c r="L13" s="29">
        <v>1</v>
      </c>
      <c r="M13" s="29">
        <v>17495.12</v>
      </c>
      <c r="N13" s="29">
        <v>0</v>
      </c>
      <c r="O13" s="29">
        <v>0</v>
      </c>
      <c r="P13" s="29">
        <v>0</v>
      </c>
      <c r="Q13" s="29">
        <v>0</v>
      </c>
    </row>
    <row r="14" spans="1:17" x14ac:dyDescent="0.45">
      <c r="A14" s="74"/>
      <c r="B14" s="76"/>
      <c r="C14" s="33" t="s">
        <v>68</v>
      </c>
      <c r="D14" s="29">
        <v>80</v>
      </c>
      <c r="E14" s="29">
        <v>775592.71340000001</v>
      </c>
      <c r="F14" s="29">
        <v>25</v>
      </c>
      <c r="G14" s="29">
        <v>40882.551399999997</v>
      </c>
      <c r="H14" s="29">
        <v>38</v>
      </c>
      <c r="I14" s="29">
        <v>213598.4</v>
      </c>
      <c r="J14" s="29">
        <v>6</v>
      </c>
      <c r="K14" s="29">
        <v>71035.25</v>
      </c>
      <c r="L14" s="29">
        <v>5</v>
      </c>
      <c r="M14" s="29">
        <v>128869.019</v>
      </c>
      <c r="N14" s="29">
        <v>5</v>
      </c>
      <c r="O14" s="29">
        <v>235604.12299999999</v>
      </c>
      <c r="P14" s="29">
        <v>1</v>
      </c>
      <c r="Q14" s="29">
        <v>85603.37</v>
      </c>
    </row>
    <row r="15" spans="1:17" x14ac:dyDescent="0.45">
      <c r="A15" s="74"/>
      <c r="B15" s="76" t="s">
        <v>109</v>
      </c>
      <c r="C15" s="33" t="s">
        <v>67</v>
      </c>
      <c r="D15" s="29">
        <v>107</v>
      </c>
      <c r="E15" s="29">
        <v>104279.29730000001</v>
      </c>
      <c r="F15" s="29">
        <v>104</v>
      </c>
      <c r="G15" s="29">
        <v>86640.624299999996</v>
      </c>
      <c r="H15" s="29">
        <v>3</v>
      </c>
      <c r="I15" s="29">
        <v>17638.672999999999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</row>
    <row r="16" spans="1:17" x14ac:dyDescent="0.45">
      <c r="A16" s="74"/>
      <c r="B16" s="76"/>
      <c r="C16" s="33" t="s">
        <v>68</v>
      </c>
      <c r="D16" s="29">
        <v>37</v>
      </c>
      <c r="E16" s="29">
        <v>313643.99129999999</v>
      </c>
      <c r="F16" s="29">
        <v>19</v>
      </c>
      <c r="G16" s="29">
        <v>19794.38</v>
      </c>
      <c r="H16" s="29">
        <v>8</v>
      </c>
      <c r="I16" s="29">
        <v>53043.0213</v>
      </c>
      <c r="J16" s="29">
        <v>2</v>
      </c>
      <c r="K16" s="29">
        <v>26997.41</v>
      </c>
      <c r="L16" s="29">
        <v>7</v>
      </c>
      <c r="M16" s="29">
        <v>162409</v>
      </c>
      <c r="N16" s="29">
        <v>1</v>
      </c>
      <c r="O16" s="29">
        <v>51400.18</v>
      </c>
      <c r="P16" s="29">
        <v>0</v>
      </c>
      <c r="Q16" s="29">
        <v>0</v>
      </c>
    </row>
    <row r="17" spans="1:17" x14ac:dyDescent="0.45">
      <c r="A17" s="74"/>
      <c r="B17" s="76" t="s">
        <v>111</v>
      </c>
      <c r="C17" s="33" t="s">
        <v>67</v>
      </c>
      <c r="D17" s="29">
        <v>1202</v>
      </c>
      <c r="E17" s="29">
        <v>2926807.5957999998</v>
      </c>
      <c r="F17" s="29">
        <v>937</v>
      </c>
      <c r="G17" s="29">
        <v>1335616.524</v>
      </c>
      <c r="H17" s="29">
        <v>233</v>
      </c>
      <c r="I17" s="29">
        <v>1140809.2418</v>
      </c>
      <c r="J17" s="29">
        <v>24</v>
      </c>
      <c r="K17" s="29">
        <v>291587.761</v>
      </c>
      <c r="L17" s="29">
        <v>8</v>
      </c>
      <c r="M17" s="29">
        <v>158794.06899999999</v>
      </c>
      <c r="N17" s="29">
        <v>0</v>
      </c>
      <c r="O17" s="29">
        <v>0</v>
      </c>
      <c r="P17" s="29">
        <v>0</v>
      </c>
      <c r="Q17" s="29">
        <v>0</v>
      </c>
    </row>
    <row r="18" spans="1:17" x14ac:dyDescent="0.45">
      <c r="A18" s="74"/>
      <c r="B18" s="76"/>
      <c r="C18" s="33" t="s">
        <v>68</v>
      </c>
      <c r="D18" s="29">
        <v>1460</v>
      </c>
      <c r="E18" s="29">
        <v>25447450.181200001</v>
      </c>
      <c r="F18" s="29">
        <v>254</v>
      </c>
      <c r="G18" s="29">
        <v>484954.9522</v>
      </c>
      <c r="H18" s="29">
        <v>464</v>
      </c>
      <c r="I18" s="29">
        <v>2875458.1356000002</v>
      </c>
      <c r="J18" s="29">
        <v>234</v>
      </c>
      <c r="K18" s="29">
        <v>2984461.5095000002</v>
      </c>
      <c r="L18" s="29">
        <v>312</v>
      </c>
      <c r="M18" s="29">
        <v>7022792.2817000002</v>
      </c>
      <c r="N18" s="29">
        <v>138</v>
      </c>
      <c r="O18" s="29">
        <v>6121315.4242000002</v>
      </c>
      <c r="P18" s="29">
        <v>58</v>
      </c>
      <c r="Q18" s="29">
        <v>5958467.8779999996</v>
      </c>
    </row>
    <row r="19" spans="1:17" x14ac:dyDescent="0.45">
      <c r="A19" s="74"/>
      <c r="B19" s="76" t="s">
        <v>112</v>
      </c>
      <c r="C19" s="33" t="s">
        <v>67</v>
      </c>
      <c r="D19" s="29">
        <v>28</v>
      </c>
      <c r="E19" s="29">
        <v>48968.639999999999</v>
      </c>
      <c r="F19" s="29">
        <v>26</v>
      </c>
      <c r="G19" s="29">
        <v>31982.799999999999</v>
      </c>
      <c r="H19" s="29">
        <v>1</v>
      </c>
      <c r="I19" s="29">
        <v>5391.89</v>
      </c>
      <c r="J19" s="29">
        <v>1</v>
      </c>
      <c r="K19" s="29">
        <v>11593.95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</row>
    <row r="20" spans="1:17" x14ac:dyDescent="0.45">
      <c r="A20" s="74"/>
      <c r="B20" s="76"/>
      <c r="C20" s="33" t="s">
        <v>68</v>
      </c>
      <c r="D20" s="29">
        <v>26</v>
      </c>
      <c r="E20" s="29">
        <v>442308.55099999998</v>
      </c>
      <c r="F20" s="29">
        <v>4</v>
      </c>
      <c r="G20" s="29">
        <v>8875.89</v>
      </c>
      <c r="H20" s="29">
        <v>5</v>
      </c>
      <c r="I20" s="29">
        <v>30981.93</v>
      </c>
      <c r="J20" s="29">
        <v>7</v>
      </c>
      <c r="K20" s="29">
        <v>91834.350999999995</v>
      </c>
      <c r="L20" s="29">
        <v>7</v>
      </c>
      <c r="M20" s="29">
        <v>129877.2</v>
      </c>
      <c r="N20" s="29">
        <v>2</v>
      </c>
      <c r="O20" s="29">
        <v>89663.24</v>
      </c>
      <c r="P20" s="29">
        <v>1</v>
      </c>
      <c r="Q20" s="29">
        <v>91075.94</v>
      </c>
    </row>
    <row r="21" spans="1:17" x14ac:dyDescent="0.45">
      <c r="A21" s="74" t="s">
        <v>113</v>
      </c>
      <c r="B21" s="76" t="s">
        <v>103</v>
      </c>
      <c r="C21" s="33" t="s">
        <v>67</v>
      </c>
      <c r="D21" s="29">
        <v>785</v>
      </c>
      <c r="E21" s="29">
        <v>784268.03780000005</v>
      </c>
      <c r="F21" s="29">
        <v>734</v>
      </c>
      <c r="G21" s="29">
        <v>528049.23459999997</v>
      </c>
      <c r="H21" s="29">
        <v>50</v>
      </c>
      <c r="I21" s="29">
        <v>241014.1532</v>
      </c>
      <c r="J21" s="29">
        <v>1</v>
      </c>
      <c r="K21" s="29">
        <v>15204.65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</row>
    <row r="22" spans="1:17" x14ac:dyDescent="0.45">
      <c r="A22" s="74"/>
      <c r="B22" s="76"/>
      <c r="C22" s="33" t="s">
        <v>68</v>
      </c>
      <c r="D22" s="29">
        <v>321</v>
      </c>
      <c r="E22" s="29">
        <v>1229989.4175</v>
      </c>
      <c r="F22" s="29">
        <v>193</v>
      </c>
      <c r="G22" s="29">
        <v>233187.8101</v>
      </c>
      <c r="H22" s="29">
        <v>106</v>
      </c>
      <c r="I22" s="29">
        <v>609610.01249999995</v>
      </c>
      <c r="J22" s="29">
        <v>15</v>
      </c>
      <c r="K22" s="29">
        <v>184712.1439</v>
      </c>
      <c r="L22" s="29">
        <v>4</v>
      </c>
      <c r="M22" s="29">
        <v>89037.600999999995</v>
      </c>
      <c r="N22" s="29">
        <v>3</v>
      </c>
      <c r="O22" s="29">
        <v>113441.85</v>
      </c>
      <c r="P22" s="29">
        <v>0</v>
      </c>
      <c r="Q22" s="29">
        <v>0</v>
      </c>
    </row>
    <row r="23" spans="1:17" x14ac:dyDescent="0.45">
      <c r="A23" s="74"/>
      <c r="B23" s="76" t="s">
        <v>104</v>
      </c>
      <c r="C23" s="33" t="s">
        <v>67</v>
      </c>
      <c r="D23" s="29">
        <v>486</v>
      </c>
      <c r="E23" s="29">
        <v>3916872.9950000001</v>
      </c>
      <c r="F23" s="29">
        <v>453</v>
      </c>
      <c r="G23" s="29">
        <v>344819.34730000002</v>
      </c>
      <c r="H23" s="29">
        <v>27</v>
      </c>
      <c r="I23" s="29">
        <v>131115.65609999999</v>
      </c>
      <c r="J23" s="29">
        <v>3</v>
      </c>
      <c r="K23" s="29">
        <v>39332.19</v>
      </c>
      <c r="L23" s="29">
        <v>2</v>
      </c>
      <c r="M23" s="29">
        <v>34147.07</v>
      </c>
      <c r="N23" s="29">
        <v>0</v>
      </c>
      <c r="O23" s="29">
        <v>0</v>
      </c>
      <c r="P23" s="29">
        <v>1</v>
      </c>
      <c r="Q23" s="29">
        <v>3367458.7316000001</v>
      </c>
    </row>
    <row r="24" spans="1:17" x14ac:dyDescent="0.45">
      <c r="A24" s="74"/>
      <c r="B24" s="76"/>
      <c r="C24" s="33" t="s">
        <v>68</v>
      </c>
      <c r="D24" s="29">
        <v>273</v>
      </c>
      <c r="E24" s="29">
        <v>924184.91</v>
      </c>
      <c r="F24" s="29">
        <v>202</v>
      </c>
      <c r="G24" s="29">
        <v>211661.2182</v>
      </c>
      <c r="H24" s="29">
        <v>52</v>
      </c>
      <c r="I24" s="29">
        <v>305820.42359999998</v>
      </c>
      <c r="J24" s="29">
        <v>8</v>
      </c>
      <c r="K24" s="29">
        <v>102142.42419999999</v>
      </c>
      <c r="L24" s="29">
        <v>9</v>
      </c>
      <c r="M24" s="29">
        <v>210386.87899999999</v>
      </c>
      <c r="N24" s="29">
        <v>2</v>
      </c>
      <c r="O24" s="29">
        <v>94173.964999999997</v>
      </c>
      <c r="P24" s="29">
        <v>0</v>
      </c>
      <c r="Q24" s="29">
        <v>0</v>
      </c>
    </row>
    <row r="25" spans="1:17" x14ac:dyDescent="0.45">
      <c r="A25" s="74"/>
      <c r="B25" s="34" t="s">
        <v>105</v>
      </c>
      <c r="C25" s="33" t="s">
        <v>68</v>
      </c>
      <c r="D25" s="29">
        <v>2</v>
      </c>
      <c r="E25" s="29">
        <v>20972.35</v>
      </c>
      <c r="F25" s="29">
        <v>0</v>
      </c>
      <c r="G25" s="29">
        <v>0</v>
      </c>
      <c r="H25" s="29">
        <v>1</v>
      </c>
      <c r="I25" s="29">
        <v>6806.07</v>
      </c>
      <c r="J25" s="29">
        <v>1</v>
      </c>
      <c r="K25" s="29">
        <v>14166.28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</row>
    <row r="26" spans="1:17" x14ac:dyDescent="0.45">
      <c r="A26" s="74"/>
      <c r="B26" s="76" t="s">
        <v>106</v>
      </c>
      <c r="C26" s="33" t="s">
        <v>67</v>
      </c>
      <c r="D26" s="29">
        <v>144</v>
      </c>
      <c r="E26" s="29">
        <v>213209.5184</v>
      </c>
      <c r="F26" s="29">
        <v>128</v>
      </c>
      <c r="G26" s="29">
        <v>112494.8284</v>
      </c>
      <c r="H26" s="29">
        <v>14</v>
      </c>
      <c r="I26" s="29">
        <v>74243.710000000006</v>
      </c>
      <c r="J26" s="29">
        <v>2</v>
      </c>
      <c r="K26" s="29">
        <v>26470.98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</row>
    <row r="27" spans="1:17" x14ac:dyDescent="0.45">
      <c r="A27" s="74"/>
      <c r="B27" s="76"/>
      <c r="C27" s="33" t="s">
        <v>68</v>
      </c>
      <c r="D27" s="29">
        <v>225</v>
      </c>
      <c r="E27" s="29">
        <v>1746911.5460999999</v>
      </c>
      <c r="F27" s="29">
        <v>134</v>
      </c>
      <c r="G27" s="29">
        <v>237446.64199999999</v>
      </c>
      <c r="H27" s="29">
        <v>54</v>
      </c>
      <c r="I27" s="29">
        <v>325435.60580000002</v>
      </c>
      <c r="J27" s="29">
        <v>16</v>
      </c>
      <c r="K27" s="29">
        <v>208687.69</v>
      </c>
      <c r="L27" s="29">
        <v>9</v>
      </c>
      <c r="M27" s="29">
        <v>202643.1459</v>
      </c>
      <c r="N27" s="29">
        <v>8</v>
      </c>
      <c r="O27" s="29">
        <v>333625.1814</v>
      </c>
      <c r="P27" s="29">
        <v>4</v>
      </c>
      <c r="Q27" s="29">
        <v>439073.28100000002</v>
      </c>
    </row>
    <row r="28" spans="1:17" x14ac:dyDescent="0.45">
      <c r="A28" s="74"/>
      <c r="B28" s="76" t="s">
        <v>107</v>
      </c>
      <c r="C28" s="33" t="s">
        <v>67</v>
      </c>
      <c r="D28" s="29">
        <v>12</v>
      </c>
      <c r="E28" s="29">
        <v>67053.058999999994</v>
      </c>
      <c r="F28" s="29">
        <v>5</v>
      </c>
      <c r="G28" s="29">
        <v>10660.74</v>
      </c>
      <c r="H28" s="29">
        <v>5</v>
      </c>
      <c r="I28" s="29">
        <v>31620.61</v>
      </c>
      <c r="J28" s="29">
        <v>2</v>
      </c>
      <c r="K28" s="29">
        <v>24771.708999999999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</row>
    <row r="29" spans="1:17" x14ac:dyDescent="0.45">
      <c r="A29" s="74"/>
      <c r="B29" s="76"/>
      <c r="C29" s="33" t="s">
        <v>68</v>
      </c>
      <c r="D29" s="29">
        <v>26</v>
      </c>
      <c r="E29" s="29">
        <v>194216.894</v>
      </c>
      <c r="F29" s="29">
        <v>2</v>
      </c>
      <c r="G29" s="29">
        <v>4845.5200000000004</v>
      </c>
      <c r="H29" s="29">
        <v>19</v>
      </c>
      <c r="I29" s="29">
        <v>113048.04399999999</v>
      </c>
      <c r="J29" s="29">
        <v>2</v>
      </c>
      <c r="K29" s="29">
        <v>25216.82</v>
      </c>
      <c r="L29" s="29">
        <v>3</v>
      </c>
      <c r="M29" s="29">
        <v>51106.51</v>
      </c>
      <c r="N29" s="29">
        <v>0</v>
      </c>
      <c r="O29" s="29">
        <v>0</v>
      </c>
      <c r="P29" s="29">
        <v>0</v>
      </c>
      <c r="Q29" s="29">
        <v>0</v>
      </c>
    </row>
    <row r="30" spans="1:17" x14ac:dyDescent="0.45">
      <c r="A30" s="74"/>
      <c r="B30" s="76" t="s">
        <v>108</v>
      </c>
      <c r="C30" s="33" t="s">
        <v>67</v>
      </c>
      <c r="D30" s="29">
        <v>78</v>
      </c>
      <c r="E30" s="29">
        <v>206937.05869999999</v>
      </c>
      <c r="F30" s="29">
        <v>55</v>
      </c>
      <c r="G30" s="29">
        <v>84197.331699999995</v>
      </c>
      <c r="H30" s="29">
        <v>23</v>
      </c>
      <c r="I30" s="29">
        <v>122739.727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</row>
    <row r="31" spans="1:17" x14ac:dyDescent="0.45">
      <c r="A31" s="74"/>
      <c r="B31" s="76"/>
      <c r="C31" s="33" t="s">
        <v>68</v>
      </c>
      <c r="D31" s="29">
        <v>27</v>
      </c>
      <c r="E31" s="29">
        <v>143094.4558</v>
      </c>
      <c r="F31" s="29">
        <v>9</v>
      </c>
      <c r="G31" s="29">
        <v>17473.390800000001</v>
      </c>
      <c r="H31" s="29">
        <v>17</v>
      </c>
      <c r="I31" s="29">
        <v>102393.08500000001</v>
      </c>
      <c r="J31" s="29">
        <v>0</v>
      </c>
      <c r="K31" s="29">
        <v>0</v>
      </c>
      <c r="L31" s="29">
        <v>1</v>
      </c>
      <c r="M31" s="29">
        <v>23227.98</v>
      </c>
      <c r="N31" s="29">
        <v>0</v>
      </c>
      <c r="O31" s="29">
        <v>0</v>
      </c>
      <c r="P31" s="29">
        <v>0</v>
      </c>
      <c r="Q31" s="29">
        <v>0</v>
      </c>
    </row>
    <row r="32" spans="1:17" x14ac:dyDescent="0.45">
      <c r="A32" s="74"/>
      <c r="B32" s="76" t="s">
        <v>109</v>
      </c>
      <c r="C32" s="33" t="s">
        <v>67</v>
      </c>
      <c r="D32" s="29">
        <v>30</v>
      </c>
      <c r="E32" s="29">
        <v>28360.226999999999</v>
      </c>
      <c r="F32" s="29">
        <v>29</v>
      </c>
      <c r="G32" s="29">
        <v>22265.932000000001</v>
      </c>
      <c r="H32" s="29">
        <v>1</v>
      </c>
      <c r="I32" s="29">
        <v>6094.2950000000001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</row>
    <row r="33" spans="1:17" x14ac:dyDescent="0.45">
      <c r="A33" s="74"/>
      <c r="B33" s="76"/>
      <c r="C33" s="33" t="s">
        <v>68</v>
      </c>
      <c r="D33" s="29">
        <v>11</v>
      </c>
      <c r="E33" s="29">
        <v>43039.964800000002</v>
      </c>
      <c r="F33" s="29">
        <v>5</v>
      </c>
      <c r="G33" s="29">
        <v>9224.0154000000002</v>
      </c>
      <c r="H33" s="29">
        <v>5</v>
      </c>
      <c r="I33" s="29">
        <v>22863.268899999999</v>
      </c>
      <c r="J33" s="29">
        <v>1</v>
      </c>
      <c r="K33" s="29">
        <v>10952.6805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</row>
    <row r="34" spans="1:17" x14ac:dyDescent="0.45">
      <c r="A34" s="74"/>
      <c r="B34" s="76" t="s">
        <v>111</v>
      </c>
      <c r="C34" s="33" t="s">
        <v>67</v>
      </c>
      <c r="D34" s="29">
        <v>534</v>
      </c>
      <c r="E34" s="29">
        <v>942350.78099999996</v>
      </c>
      <c r="F34" s="29">
        <v>486</v>
      </c>
      <c r="G34" s="29">
        <v>631563.17839999998</v>
      </c>
      <c r="H34" s="29">
        <v>42</v>
      </c>
      <c r="I34" s="29">
        <v>214593.1931</v>
      </c>
      <c r="J34" s="29">
        <v>4</v>
      </c>
      <c r="K34" s="29">
        <v>45169.145199999999</v>
      </c>
      <c r="L34" s="29">
        <v>2</v>
      </c>
      <c r="M34" s="29">
        <v>51025.264300000003</v>
      </c>
      <c r="N34" s="29">
        <v>0</v>
      </c>
      <c r="O34" s="29">
        <v>0</v>
      </c>
      <c r="P34" s="29">
        <v>0</v>
      </c>
      <c r="Q34" s="29">
        <v>0</v>
      </c>
    </row>
    <row r="35" spans="1:17" x14ac:dyDescent="0.45">
      <c r="A35" s="74"/>
      <c r="B35" s="76"/>
      <c r="C35" s="33" t="s">
        <v>68</v>
      </c>
      <c r="D35" s="29">
        <v>509</v>
      </c>
      <c r="E35" s="29">
        <v>5183580.0414000005</v>
      </c>
      <c r="F35" s="29">
        <v>224</v>
      </c>
      <c r="G35" s="29">
        <v>415766.58590000001</v>
      </c>
      <c r="H35" s="29">
        <v>172</v>
      </c>
      <c r="I35" s="29">
        <v>947976.353</v>
      </c>
      <c r="J35" s="29">
        <v>38</v>
      </c>
      <c r="K35" s="29">
        <v>495658.68939999997</v>
      </c>
      <c r="L35" s="29">
        <v>43</v>
      </c>
      <c r="M35" s="29">
        <v>955270.18629999994</v>
      </c>
      <c r="N35" s="29">
        <v>20</v>
      </c>
      <c r="O35" s="29">
        <v>972521.2132</v>
      </c>
      <c r="P35" s="29">
        <v>12</v>
      </c>
      <c r="Q35" s="29">
        <v>1396387.0135999999</v>
      </c>
    </row>
    <row r="36" spans="1:17" x14ac:dyDescent="0.45">
      <c r="A36" s="74"/>
      <c r="B36" s="76" t="s">
        <v>112</v>
      </c>
      <c r="C36" s="33" t="s">
        <v>67</v>
      </c>
      <c r="D36" s="29">
        <v>22</v>
      </c>
      <c r="E36" s="29">
        <v>47570.086000000003</v>
      </c>
      <c r="F36" s="29">
        <v>19</v>
      </c>
      <c r="G36" s="29">
        <v>25565.856</v>
      </c>
      <c r="H36" s="29">
        <v>3</v>
      </c>
      <c r="I36" s="29">
        <v>22004.23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</row>
    <row r="37" spans="1:17" x14ac:dyDescent="0.45">
      <c r="A37" s="74"/>
      <c r="B37" s="76"/>
      <c r="C37" s="33" t="s">
        <v>68</v>
      </c>
      <c r="D37" s="29">
        <v>29</v>
      </c>
      <c r="E37" s="29">
        <v>789290.78520000004</v>
      </c>
      <c r="F37" s="29">
        <v>5</v>
      </c>
      <c r="G37" s="29">
        <v>10373.98</v>
      </c>
      <c r="H37" s="29">
        <v>8</v>
      </c>
      <c r="I37" s="29">
        <v>49362.324800000002</v>
      </c>
      <c r="J37" s="29">
        <v>2</v>
      </c>
      <c r="K37" s="29">
        <v>24510.32</v>
      </c>
      <c r="L37" s="29">
        <v>3</v>
      </c>
      <c r="M37" s="29">
        <v>59807.199000000001</v>
      </c>
      <c r="N37" s="29">
        <v>8</v>
      </c>
      <c r="O37" s="29">
        <v>394901.95939999999</v>
      </c>
      <c r="P37" s="29">
        <v>3</v>
      </c>
      <c r="Q37" s="29">
        <v>250335.00200000001</v>
      </c>
    </row>
    <row r="38" spans="1:17" x14ac:dyDescent="0.45">
      <c r="A38" s="74" t="s">
        <v>114</v>
      </c>
      <c r="B38" s="76" t="s">
        <v>103</v>
      </c>
      <c r="C38" s="33" t="s">
        <v>67</v>
      </c>
      <c r="D38" s="29">
        <v>713</v>
      </c>
      <c r="E38" s="29">
        <v>763441.46660000004</v>
      </c>
      <c r="F38" s="29">
        <v>661</v>
      </c>
      <c r="G38" s="29">
        <v>441870.6323</v>
      </c>
      <c r="H38" s="29">
        <v>48</v>
      </c>
      <c r="I38" s="29">
        <v>264455.24109999998</v>
      </c>
      <c r="J38" s="29">
        <v>3</v>
      </c>
      <c r="K38" s="29">
        <v>36297.933199999999</v>
      </c>
      <c r="L38" s="29">
        <v>1</v>
      </c>
      <c r="M38" s="29">
        <v>20817.66</v>
      </c>
      <c r="N38" s="29">
        <v>0</v>
      </c>
      <c r="O38" s="29">
        <v>0</v>
      </c>
      <c r="P38" s="29">
        <v>0</v>
      </c>
      <c r="Q38" s="29">
        <v>0</v>
      </c>
    </row>
    <row r="39" spans="1:17" x14ac:dyDescent="0.45">
      <c r="A39" s="74"/>
      <c r="B39" s="76"/>
      <c r="C39" s="33" t="s">
        <v>68</v>
      </c>
      <c r="D39" s="29">
        <v>290</v>
      </c>
      <c r="E39" s="29">
        <v>985474.32709999999</v>
      </c>
      <c r="F39" s="29">
        <v>165</v>
      </c>
      <c r="G39" s="29">
        <v>183360.74170000001</v>
      </c>
      <c r="H39" s="29">
        <v>113</v>
      </c>
      <c r="I39" s="29">
        <v>650576.46440000006</v>
      </c>
      <c r="J39" s="29">
        <v>10</v>
      </c>
      <c r="K39" s="29">
        <v>114481.47199999999</v>
      </c>
      <c r="L39" s="29">
        <v>2</v>
      </c>
      <c r="M39" s="29">
        <v>37055.648999999998</v>
      </c>
      <c r="N39" s="29">
        <v>0</v>
      </c>
      <c r="O39" s="29">
        <v>0</v>
      </c>
      <c r="P39" s="29">
        <v>0</v>
      </c>
      <c r="Q39" s="29">
        <v>0</v>
      </c>
    </row>
    <row r="40" spans="1:17" x14ac:dyDescent="0.45">
      <c r="A40" s="74"/>
      <c r="B40" s="76" t="s">
        <v>104</v>
      </c>
      <c r="C40" s="33" t="s">
        <v>67</v>
      </c>
      <c r="D40" s="29">
        <v>369</v>
      </c>
      <c r="E40" s="29">
        <v>317767.49949999998</v>
      </c>
      <c r="F40" s="29">
        <v>357</v>
      </c>
      <c r="G40" s="29">
        <v>267198.55180000002</v>
      </c>
      <c r="H40" s="29">
        <v>12</v>
      </c>
      <c r="I40" s="29">
        <v>50568.947699999997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</row>
    <row r="41" spans="1:17" x14ac:dyDescent="0.45">
      <c r="A41" s="74"/>
      <c r="B41" s="76"/>
      <c r="C41" s="33" t="s">
        <v>68</v>
      </c>
      <c r="D41" s="29">
        <v>133</v>
      </c>
      <c r="E41" s="29">
        <v>309068.1888</v>
      </c>
      <c r="F41" s="29">
        <v>101</v>
      </c>
      <c r="G41" s="29">
        <v>99468.758499999996</v>
      </c>
      <c r="H41" s="29">
        <v>28</v>
      </c>
      <c r="I41" s="29">
        <v>142903.04029999999</v>
      </c>
      <c r="J41" s="29">
        <v>1</v>
      </c>
      <c r="K41" s="29">
        <v>11433.2</v>
      </c>
      <c r="L41" s="29">
        <v>3</v>
      </c>
      <c r="M41" s="29">
        <v>55263.19</v>
      </c>
      <c r="N41" s="29">
        <v>0</v>
      </c>
      <c r="O41" s="29">
        <v>0</v>
      </c>
      <c r="P41" s="29">
        <v>0</v>
      </c>
      <c r="Q41" s="29">
        <v>0</v>
      </c>
    </row>
    <row r="42" spans="1:17" x14ac:dyDescent="0.45">
      <c r="A42" s="74"/>
      <c r="B42" s="34" t="s">
        <v>105</v>
      </c>
      <c r="C42" s="33" t="s">
        <v>68</v>
      </c>
      <c r="D42" s="29">
        <v>6</v>
      </c>
      <c r="E42" s="29">
        <v>71549.088000000003</v>
      </c>
      <c r="F42" s="29">
        <v>0</v>
      </c>
      <c r="G42" s="29">
        <v>0</v>
      </c>
      <c r="H42" s="29">
        <v>3</v>
      </c>
      <c r="I42" s="29">
        <v>26485.200000000001</v>
      </c>
      <c r="J42" s="29">
        <v>2</v>
      </c>
      <c r="K42" s="29">
        <v>26982.317999999999</v>
      </c>
      <c r="L42" s="29">
        <v>1</v>
      </c>
      <c r="M42" s="29">
        <v>18081.57</v>
      </c>
      <c r="N42" s="29">
        <v>0</v>
      </c>
      <c r="O42" s="29">
        <v>0</v>
      </c>
      <c r="P42" s="29">
        <v>0</v>
      </c>
      <c r="Q42" s="29">
        <v>0</v>
      </c>
    </row>
    <row r="43" spans="1:17" x14ac:dyDescent="0.45">
      <c r="A43" s="74"/>
      <c r="B43" s="76" t="s">
        <v>106</v>
      </c>
      <c r="C43" s="33" t="s">
        <v>67</v>
      </c>
      <c r="D43" s="29">
        <v>53</v>
      </c>
      <c r="E43" s="29">
        <v>135050.2415</v>
      </c>
      <c r="F43" s="29">
        <v>43</v>
      </c>
      <c r="G43" s="29">
        <v>56149.373500000002</v>
      </c>
      <c r="H43" s="29">
        <v>9</v>
      </c>
      <c r="I43" s="29">
        <v>48928.178</v>
      </c>
      <c r="J43" s="29">
        <v>0</v>
      </c>
      <c r="K43" s="29">
        <v>0</v>
      </c>
      <c r="L43" s="29">
        <v>1</v>
      </c>
      <c r="M43" s="29">
        <v>29972.69</v>
      </c>
      <c r="N43" s="29">
        <v>0</v>
      </c>
      <c r="O43" s="29">
        <v>0</v>
      </c>
      <c r="P43" s="29">
        <v>0</v>
      </c>
      <c r="Q43" s="29">
        <v>0</v>
      </c>
    </row>
    <row r="44" spans="1:17" x14ac:dyDescent="0.45">
      <c r="A44" s="74"/>
      <c r="B44" s="76"/>
      <c r="C44" s="33" t="s">
        <v>68</v>
      </c>
      <c r="D44" s="29">
        <v>113</v>
      </c>
      <c r="E44" s="29">
        <v>978837.054</v>
      </c>
      <c r="F44" s="29">
        <v>74</v>
      </c>
      <c r="G44" s="29">
        <v>102267.34329999999</v>
      </c>
      <c r="H44" s="29">
        <v>17</v>
      </c>
      <c r="I44" s="29">
        <v>88743.884399999995</v>
      </c>
      <c r="J44" s="29">
        <v>6</v>
      </c>
      <c r="K44" s="29">
        <v>73699.89</v>
      </c>
      <c r="L44" s="29">
        <v>8</v>
      </c>
      <c r="M44" s="29">
        <v>181282.4516</v>
      </c>
      <c r="N44" s="29">
        <v>5</v>
      </c>
      <c r="O44" s="29">
        <v>242009.5147</v>
      </c>
      <c r="P44" s="29">
        <v>3</v>
      </c>
      <c r="Q44" s="29">
        <v>290833.96999999997</v>
      </c>
    </row>
    <row r="45" spans="1:17" x14ac:dyDescent="0.45">
      <c r="A45" s="74"/>
      <c r="B45" s="76" t="s">
        <v>107</v>
      </c>
      <c r="C45" s="33" t="s">
        <v>67</v>
      </c>
      <c r="D45" s="29">
        <v>6</v>
      </c>
      <c r="E45" s="29">
        <v>27172.83</v>
      </c>
      <c r="F45" s="29">
        <v>2</v>
      </c>
      <c r="G45" s="29">
        <v>3329.66</v>
      </c>
      <c r="H45" s="29">
        <v>4</v>
      </c>
      <c r="I45" s="29">
        <v>23843.17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</row>
    <row r="46" spans="1:17" x14ac:dyDescent="0.45">
      <c r="A46" s="74"/>
      <c r="B46" s="76"/>
      <c r="C46" s="33" t="s">
        <v>68</v>
      </c>
      <c r="D46" s="29">
        <v>6</v>
      </c>
      <c r="E46" s="29">
        <v>42705.33</v>
      </c>
      <c r="F46" s="29">
        <v>0</v>
      </c>
      <c r="G46" s="29">
        <v>0</v>
      </c>
      <c r="H46" s="29">
        <v>5</v>
      </c>
      <c r="I46" s="29">
        <v>32152.53</v>
      </c>
      <c r="J46" s="29">
        <v>1</v>
      </c>
      <c r="K46" s="29">
        <v>10552.8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</row>
    <row r="47" spans="1:17" x14ac:dyDescent="0.45">
      <c r="A47" s="74"/>
      <c r="B47" s="76" t="s">
        <v>108</v>
      </c>
      <c r="C47" s="33" t="s">
        <v>67</v>
      </c>
      <c r="D47" s="29">
        <v>33</v>
      </c>
      <c r="E47" s="29">
        <v>81442.797000000006</v>
      </c>
      <c r="F47" s="29">
        <v>24</v>
      </c>
      <c r="G47" s="29">
        <v>38482.328000000001</v>
      </c>
      <c r="H47" s="29">
        <v>9</v>
      </c>
      <c r="I47" s="29">
        <v>42960.468999999997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</row>
    <row r="48" spans="1:17" x14ac:dyDescent="0.45">
      <c r="A48" s="74"/>
      <c r="B48" s="76"/>
      <c r="C48" s="33" t="s">
        <v>68</v>
      </c>
      <c r="D48" s="29">
        <v>25</v>
      </c>
      <c r="E48" s="29">
        <v>147802.78400000001</v>
      </c>
      <c r="F48" s="29">
        <v>5</v>
      </c>
      <c r="G48" s="29">
        <v>10033.950000000001</v>
      </c>
      <c r="H48" s="29">
        <v>18</v>
      </c>
      <c r="I48" s="29">
        <v>114715.965</v>
      </c>
      <c r="J48" s="29">
        <v>2</v>
      </c>
      <c r="K48" s="29">
        <v>23052.868999999999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</row>
    <row r="49" spans="1:17" x14ac:dyDescent="0.45">
      <c r="A49" s="74"/>
      <c r="B49" s="76" t="s">
        <v>109</v>
      </c>
      <c r="C49" s="33" t="s">
        <v>67</v>
      </c>
      <c r="D49" s="29">
        <v>30</v>
      </c>
      <c r="E49" s="29">
        <v>26333.8534</v>
      </c>
      <c r="F49" s="29">
        <v>30</v>
      </c>
      <c r="G49" s="29">
        <v>26333.8534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</row>
    <row r="50" spans="1:17" x14ac:dyDescent="0.45">
      <c r="A50" s="74"/>
      <c r="B50" s="76"/>
      <c r="C50" s="33" t="s">
        <v>68</v>
      </c>
      <c r="D50" s="29">
        <v>6</v>
      </c>
      <c r="E50" s="29">
        <v>9954</v>
      </c>
      <c r="F50" s="29">
        <v>5</v>
      </c>
      <c r="G50" s="29">
        <v>6260.5</v>
      </c>
      <c r="H50" s="29">
        <v>1</v>
      </c>
      <c r="I50" s="29">
        <v>3693.5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</row>
    <row r="51" spans="1:17" x14ac:dyDescent="0.45">
      <c r="A51" s="74"/>
      <c r="B51" s="76" t="s">
        <v>111</v>
      </c>
      <c r="C51" s="33" t="s">
        <v>67</v>
      </c>
      <c r="D51" s="29">
        <v>28</v>
      </c>
      <c r="E51" s="29">
        <v>70599.186799999996</v>
      </c>
      <c r="F51" s="29">
        <v>24</v>
      </c>
      <c r="G51" s="29">
        <v>33834.3508</v>
      </c>
      <c r="H51" s="29">
        <v>3</v>
      </c>
      <c r="I51" s="29">
        <v>21500.823499999999</v>
      </c>
      <c r="J51" s="29">
        <v>1</v>
      </c>
      <c r="K51" s="29">
        <v>15264.012500000001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</row>
    <row r="52" spans="1:17" x14ac:dyDescent="0.45">
      <c r="A52" s="74"/>
      <c r="B52" s="76"/>
      <c r="C52" s="33" t="s">
        <v>68</v>
      </c>
      <c r="D52" s="29">
        <v>75</v>
      </c>
      <c r="E52" s="29">
        <v>5052220.5883999998</v>
      </c>
      <c r="F52" s="29">
        <v>16</v>
      </c>
      <c r="G52" s="29">
        <v>32280.910599999999</v>
      </c>
      <c r="H52" s="29">
        <v>23</v>
      </c>
      <c r="I52" s="29">
        <v>136191.9823</v>
      </c>
      <c r="J52" s="29">
        <v>7</v>
      </c>
      <c r="K52" s="29">
        <v>96149.775800000003</v>
      </c>
      <c r="L52" s="29">
        <v>20</v>
      </c>
      <c r="M52" s="29">
        <v>431859.24719999998</v>
      </c>
      <c r="N52" s="29">
        <v>6</v>
      </c>
      <c r="O52" s="29">
        <v>272982.1053</v>
      </c>
      <c r="P52" s="29">
        <v>3</v>
      </c>
      <c r="Q52" s="29">
        <v>4082756.5671999999</v>
      </c>
    </row>
    <row r="53" spans="1:17" x14ac:dyDescent="0.45">
      <c r="A53" s="74"/>
      <c r="B53" s="76" t="s">
        <v>112</v>
      </c>
      <c r="C53" s="33" t="s">
        <v>67</v>
      </c>
      <c r="D53" s="29">
        <v>6</v>
      </c>
      <c r="E53" s="29">
        <v>18927.96</v>
      </c>
      <c r="F53" s="29">
        <v>3</v>
      </c>
      <c r="G53" s="29">
        <v>2264.91</v>
      </c>
      <c r="H53" s="29">
        <v>3</v>
      </c>
      <c r="I53" s="29">
        <v>16663.05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</row>
    <row r="54" spans="1:17" x14ac:dyDescent="0.45">
      <c r="A54" s="74"/>
      <c r="B54" s="76"/>
      <c r="C54" s="33" t="s">
        <v>68</v>
      </c>
      <c r="D54" s="29">
        <v>2</v>
      </c>
      <c r="E54" s="29">
        <v>39610.474999999999</v>
      </c>
      <c r="F54" s="29">
        <v>0</v>
      </c>
      <c r="G54" s="29">
        <v>0</v>
      </c>
      <c r="H54" s="29">
        <v>1</v>
      </c>
      <c r="I54" s="29">
        <v>3255.65</v>
      </c>
      <c r="J54" s="29">
        <v>0</v>
      </c>
      <c r="K54" s="29">
        <v>0</v>
      </c>
      <c r="L54" s="29">
        <v>0</v>
      </c>
      <c r="M54" s="29">
        <v>0</v>
      </c>
      <c r="N54" s="29">
        <v>1</v>
      </c>
      <c r="O54" s="29">
        <v>36354.824999999997</v>
      </c>
      <c r="P54" s="29">
        <v>0</v>
      </c>
      <c r="Q54" s="29">
        <v>0</v>
      </c>
    </row>
    <row r="55" spans="1:17" x14ac:dyDescent="0.45">
      <c r="A55" s="74" t="s">
        <v>115</v>
      </c>
      <c r="B55" s="76" t="s">
        <v>103</v>
      </c>
      <c r="C55" s="33" t="s">
        <v>67</v>
      </c>
      <c r="D55" s="29">
        <v>861</v>
      </c>
      <c r="E55" s="29">
        <v>1301296.8833000001</v>
      </c>
      <c r="F55" s="29">
        <v>742</v>
      </c>
      <c r="G55" s="29">
        <v>650516.19790000003</v>
      </c>
      <c r="H55" s="29">
        <v>115</v>
      </c>
      <c r="I55" s="29">
        <v>596434.3554</v>
      </c>
      <c r="J55" s="29">
        <v>3</v>
      </c>
      <c r="K55" s="29">
        <v>34404.67</v>
      </c>
      <c r="L55" s="29">
        <v>1</v>
      </c>
      <c r="M55" s="29">
        <v>19941.66</v>
      </c>
      <c r="N55" s="29">
        <v>0</v>
      </c>
      <c r="O55" s="29">
        <v>0</v>
      </c>
      <c r="P55" s="29">
        <v>0</v>
      </c>
      <c r="Q55" s="29">
        <v>0</v>
      </c>
    </row>
    <row r="56" spans="1:17" x14ac:dyDescent="0.45">
      <c r="A56" s="74"/>
      <c r="B56" s="76"/>
      <c r="C56" s="33" t="s">
        <v>68</v>
      </c>
      <c r="D56" s="29">
        <v>323</v>
      </c>
      <c r="E56" s="29">
        <v>1893557.4319</v>
      </c>
      <c r="F56" s="29">
        <v>157</v>
      </c>
      <c r="G56" s="29">
        <v>181548.17329999999</v>
      </c>
      <c r="H56" s="29">
        <v>127</v>
      </c>
      <c r="I56" s="29">
        <v>754156.73659999995</v>
      </c>
      <c r="J56" s="29">
        <v>26</v>
      </c>
      <c r="K56" s="29">
        <v>317022.26699999999</v>
      </c>
      <c r="L56" s="29">
        <v>9</v>
      </c>
      <c r="M56" s="29">
        <v>183733.42</v>
      </c>
      <c r="N56" s="29">
        <v>3</v>
      </c>
      <c r="O56" s="29">
        <v>134931.62</v>
      </c>
      <c r="P56" s="29">
        <v>1</v>
      </c>
      <c r="Q56" s="29">
        <v>322165.21500000003</v>
      </c>
    </row>
    <row r="57" spans="1:17" x14ac:dyDescent="0.45">
      <c r="A57" s="74"/>
      <c r="B57" s="76" t="s">
        <v>104</v>
      </c>
      <c r="C57" s="33" t="s">
        <v>67</v>
      </c>
      <c r="D57" s="29">
        <v>732</v>
      </c>
      <c r="E57" s="29">
        <v>1527900.6991000001</v>
      </c>
      <c r="F57" s="29">
        <v>645</v>
      </c>
      <c r="G57" s="29">
        <v>612565.88410000002</v>
      </c>
      <c r="H57" s="29">
        <v>82</v>
      </c>
      <c r="I57" s="29">
        <v>366856.978</v>
      </c>
      <c r="J57" s="29">
        <v>3</v>
      </c>
      <c r="K57" s="29">
        <v>31121.57</v>
      </c>
      <c r="L57" s="29">
        <v>1</v>
      </c>
      <c r="M57" s="29">
        <v>18395.330000000002</v>
      </c>
      <c r="N57" s="29">
        <v>0</v>
      </c>
      <c r="O57" s="29">
        <v>0</v>
      </c>
      <c r="P57" s="29">
        <v>1</v>
      </c>
      <c r="Q57" s="29">
        <v>498960.93699999998</v>
      </c>
    </row>
    <row r="58" spans="1:17" x14ac:dyDescent="0.45">
      <c r="A58" s="74"/>
      <c r="B58" s="76"/>
      <c r="C58" s="33" t="s">
        <v>68</v>
      </c>
      <c r="D58" s="29">
        <v>323</v>
      </c>
      <c r="E58" s="29">
        <v>1583104.0168999999</v>
      </c>
      <c r="F58" s="29">
        <v>183</v>
      </c>
      <c r="G58" s="29">
        <v>234473.64749999999</v>
      </c>
      <c r="H58" s="29">
        <v>101</v>
      </c>
      <c r="I58" s="29">
        <v>601826.7598</v>
      </c>
      <c r="J58" s="29">
        <v>19</v>
      </c>
      <c r="K58" s="29">
        <v>232280.6765</v>
      </c>
      <c r="L58" s="29">
        <v>16</v>
      </c>
      <c r="M58" s="29">
        <v>341400.76799999998</v>
      </c>
      <c r="N58" s="29">
        <v>4</v>
      </c>
      <c r="O58" s="29">
        <v>173122.16510000001</v>
      </c>
      <c r="P58" s="29">
        <v>0</v>
      </c>
      <c r="Q58" s="29">
        <v>0</v>
      </c>
    </row>
    <row r="59" spans="1:17" x14ac:dyDescent="0.45">
      <c r="A59" s="74"/>
      <c r="B59" s="76" t="s">
        <v>105</v>
      </c>
      <c r="C59" s="33" t="s">
        <v>67</v>
      </c>
      <c r="D59" s="29">
        <v>1</v>
      </c>
      <c r="E59" s="29">
        <v>4636.4399999999996</v>
      </c>
      <c r="F59" s="29">
        <v>0</v>
      </c>
      <c r="G59" s="29">
        <v>0</v>
      </c>
      <c r="H59" s="29">
        <v>1</v>
      </c>
      <c r="I59" s="29">
        <v>4636.4399999999996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</row>
    <row r="60" spans="1:17" x14ac:dyDescent="0.45">
      <c r="A60" s="74"/>
      <c r="B60" s="76"/>
      <c r="C60" s="33" t="s">
        <v>68</v>
      </c>
      <c r="D60" s="29">
        <v>3</v>
      </c>
      <c r="E60" s="29">
        <v>28393</v>
      </c>
      <c r="F60" s="29">
        <v>1</v>
      </c>
      <c r="G60" s="29">
        <v>2361.67</v>
      </c>
      <c r="H60" s="29">
        <v>0</v>
      </c>
      <c r="I60" s="29">
        <v>0</v>
      </c>
      <c r="J60" s="29">
        <v>2</v>
      </c>
      <c r="K60" s="29">
        <v>26031.33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</row>
    <row r="61" spans="1:17" x14ac:dyDescent="0.45">
      <c r="A61" s="74"/>
      <c r="B61" s="76" t="s">
        <v>106</v>
      </c>
      <c r="C61" s="33" t="s">
        <v>67</v>
      </c>
      <c r="D61" s="29">
        <v>71</v>
      </c>
      <c r="E61" s="29">
        <v>183999.52489999999</v>
      </c>
      <c r="F61" s="29">
        <v>38</v>
      </c>
      <c r="G61" s="29">
        <v>51632.164499999999</v>
      </c>
      <c r="H61" s="29">
        <v>33</v>
      </c>
      <c r="I61" s="29">
        <v>132367.36040000001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</row>
    <row r="62" spans="1:17" x14ac:dyDescent="0.45">
      <c r="A62" s="74"/>
      <c r="B62" s="76"/>
      <c r="C62" s="33" t="s">
        <v>68</v>
      </c>
      <c r="D62" s="29">
        <v>136</v>
      </c>
      <c r="E62" s="29">
        <v>1695387.3552999999</v>
      </c>
      <c r="F62" s="29">
        <v>45</v>
      </c>
      <c r="G62" s="29">
        <v>63621.610800000002</v>
      </c>
      <c r="H62" s="29">
        <v>39</v>
      </c>
      <c r="I62" s="29">
        <v>202368.43799999999</v>
      </c>
      <c r="J62" s="29">
        <v>22</v>
      </c>
      <c r="K62" s="29">
        <v>268556.25599999999</v>
      </c>
      <c r="L62" s="29">
        <v>17</v>
      </c>
      <c r="M62" s="29">
        <v>400492.6349</v>
      </c>
      <c r="N62" s="29">
        <v>10</v>
      </c>
      <c r="O62" s="29">
        <v>369081.67259999999</v>
      </c>
      <c r="P62" s="29">
        <v>3</v>
      </c>
      <c r="Q62" s="29">
        <v>391266.74300000002</v>
      </c>
    </row>
    <row r="63" spans="1:17" x14ac:dyDescent="0.45">
      <c r="A63" s="74"/>
      <c r="B63" s="76" t="s">
        <v>107</v>
      </c>
      <c r="C63" s="33" t="s">
        <v>67</v>
      </c>
      <c r="D63" s="29">
        <v>9</v>
      </c>
      <c r="E63" s="29">
        <v>38594.04</v>
      </c>
      <c r="F63" s="29">
        <v>4</v>
      </c>
      <c r="G63" s="29">
        <v>9932.2999999999993</v>
      </c>
      <c r="H63" s="29">
        <v>5</v>
      </c>
      <c r="I63" s="29">
        <v>28661.74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</row>
    <row r="64" spans="1:17" x14ac:dyDescent="0.45">
      <c r="A64" s="74"/>
      <c r="B64" s="76"/>
      <c r="C64" s="33" t="s">
        <v>68</v>
      </c>
      <c r="D64" s="29">
        <v>15</v>
      </c>
      <c r="E64" s="29">
        <v>206702.63500000001</v>
      </c>
      <c r="F64" s="29">
        <v>2</v>
      </c>
      <c r="G64" s="29">
        <v>3781.49</v>
      </c>
      <c r="H64" s="29">
        <v>9</v>
      </c>
      <c r="I64" s="29">
        <v>54344.025000000001</v>
      </c>
      <c r="J64" s="29">
        <v>2</v>
      </c>
      <c r="K64" s="29">
        <v>26689.46</v>
      </c>
      <c r="L64" s="29">
        <v>1</v>
      </c>
      <c r="M64" s="29">
        <v>17254.009999999998</v>
      </c>
      <c r="N64" s="29">
        <v>0</v>
      </c>
      <c r="O64" s="29">
        <v>0</v>
      </c>
      <c r="P64" s="29">
        <v>1</v>
      </c>
      <c r="Q64" s="29">
        <v>104633.65</v>
      </c>
    </row>
    <row r="65" spans="1:17" x14ac:dyDescent="0.45">
      <c r="A65" s="74"/>
      <c r="B65" s="76" t="s">
        <v>108</v>
      </c>
      <c r="C65" s="33" t="s">
        <v>67</v>
      </c>
      <c r="D65" s="29">
        <v>80</v>
      </c>
      <c r="E65" s="29">
        <v>197413.37950000001</v>
      </c>
      <c r="F65" s="29">
        <v>57</v>
      </c>
      <c r="G65" s="29">
        <v>67202.294500000004</v>
      </c>
      <c r="H65" s="29">
        <v>22</v>
      </c>
      <c r="I65" s="29">
        <v>117136.515</v>
      </c>
      <c r="J65" s="29">
        <v>1</v>
      </c>
      <c r="K65" s="29">
        <v>13074.57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</row>
    <row r="66" spans="1:17" x14ac:dyDescent="0.45">
      <c r="A66" s="74"/>
      <c r="B66" s="76"/>
      <c r="C66" s="33" t="s">
        <v>68</v>
      </c>
      <c r="D66" s="29">
        <v>42</v>
      </c>
      <c r="E66" s="29">
        <v>406454.299</v>
      </c>
      <c r="F66" s="29">
        <v>8</v>
      </c>
      <c r="G66" s="29">
        <v>14986.475</v>
      </c>
      <c r="H66" s="29">
        <v>25</v>
      </c>
      <c r="I66" s="29">
        <v>154434.99100000001</v>
      </c>
      <c r="J66" s="29">
        <v>4</v>
      </c>
      <c r="K66" s="29">
        <v>51840.78</v>
      </c>
      <c r="L66" s="29">
        <v>4</v>
      </c>
      <c r="M66" s="29">
        <v>74188.142999999996</v>
      </c>
      <c r="N66" s="29">
        <v>0</v>
      </c>
      <c r="O66" s="29">
        <v>0</v>
      </c>
      <c r="P66" s="29">
        <v>1</v>
      </c>
      <c r="Q66" s="29">
        <v>111003.91</v>
      </c>
    </row>
    <row r="67" spans="1:17" x14ac:dyDescent="0.45">
      <c r="A67" s="74"/>
      <c r="B67" s="76" t="s">
        <v>109</v>
      </c>
      <c r="C67" s="33" t="s">
        <v>67</v>
      </c>
      <c r="D67" s="29">
        <v>45</v>
      </c>
      <c r="E67" s="29">
        <v>61376.191099999996</v>
      </c>
      <c r="F67" s="29">
        <v>42</v>
      </c>
      <c r="G67" s="29">
        <v>43013.471100000002</v>
      </c>
      <c r="H67" s="29">
        <v>3</v>
      </c>
      <c r="I67" s="29">
        <v>18362.72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</row>
    <row r="68" spans="1:17" x14ac:dyDescent="0.45">
      <c r="A68" s="74"/>
      <c r="B68" s="76"/>
      <c r="C68" s="33" t="s">
        <v>68</v>
      </c>
      <c r="D68" s="29">
        <v>14</v>
      </c>
      <c r="E68" s="29">
        <v>79194.06</v>
      </c>
      <c r="F68" s="29">
        <v>7</v>
      </c>
      <c r="G68" s="29">
        <v>7683.97</v>
      </c>
      <c r="H68" s="29">
        <v>5</v>
      </c>
      <c r="I68" s="29">
        <v>24108.66</v>
      </c>
      <c r="J68" s="29">
        <v>1</v>
      </c>
      <c r="K68" s="29">
        <v>12258.15</v>
      </c>
      <c r="L68" s="29">
        <v>0</v>
      </c>
      <c r="M68" s="29">
        <v>0</v>
      </c>
      <c r="N68" s="29">
        <v>1</v>
      </c>
      <c r="O68" s="29">
        <v>35143.279999999999</v>
      </c>
      <c r="P68" s="29">
        <v>0</v>
      </c>
      <c r="Q68" s="29">
        <v>0</v>
      </c>
    </row>
    <row r="69" spans="1:17" x14ac:dyDescent="0.45">
      <c r="A69" s="74"/>
      <c r="B69" s="76" t="s">
        <v>111</v>
      </c>
      <c r="C69" s="33" t="s">
        <v>67</v>
      </c>
      <c r="D69" s="29">
        <v>407</v>
      </c>
      <c r="E69" s="29">
        <v>1300707.5148</v>
      </c>
      <c r="F69" s="29">
        <v>240</v>
      </c>
      <c r="G69" s="29">
        <v>396057.73719999997</v>
      </c>
      <c r="H69" s="29">
        <v>159</v>
      </c>
      <c r="I69" s="29">
        <v>804259.62760000001</v>
      </c>
      <c r="J69" s="29">
        <v>7</v>
      </c>
      <c r="K69" s="29">
        <v>82125.05</v>
      </c>
      <c r="L69" s="29">
        <v>1</v>
      </c>
      <c r="M69" s="29">
        <v>18265.099999999999</v>
      </c>
      <c r="N69" s="29">
        <v>0</v>
      </c>
      <c r="O69" s="29">
        <v>0</v>
      </c>
      <c r="P69" s="29">
        <v>0</v>
      </c>
      <c r="Q69" s="29">
        <v>0</v>
      </c>
    </row>
    <row r="70" spans="1:17" x14ac:dyDescent="0.45">
      <c r="A70" s="74"/>
      <c r="B70" s="76"/>
      <c r="C70" s="33" t="s">
        <v>68</v>
      </c>
      <c r="D70" s="29">
        <v>478</v>
      </c>
      <c r="E70" s="29">
        <v>4420796.4096999997</v>
      </c>
      <c r="F70" s="29">
        <v>149</v>
      </c>
      <c r="G70" s="29">
        <v>284028.07299999997</v>
      </c>
      <c r="H70" s="29">
        <v>222</v>
      </c>
      <c r="I70" s="29">
        <v>1175965.8096</v>
      </c>
      <c r="J70" s="29">
        <v>38</v>
      </c>
      <c r="K70" s="29">
        <v>480835.91100000002</v>
      </c>
      <c r="L70" s="29">
        <v>45</v>
      </c>
      <c r="M70" s="29">
        <v>1017736.3497</v>
      </c>
      <c r="N70" s="29">
        <v>18</v>
      </c>
      <c r="O70" s="29">
        <v>801652.67940000002</v>
      </c>
      <c r="P70" s="29">
        <v>6</v>
      </c>
      <c r="Q70" s="29">
        <v>660577.58700000006</v>
      </c>
    </row>
    <row r="71" spans="1:17" x14ac:dyDescent="0.45">
      <c r="A71" s="74"/>
      <c r="B71" s="76" t="s">
        <v>112</v>
      </c>
      <c r="C71" s="33" t="s">
        <v>67</v>
      </c>
      <c r="D71" s="29">
        <v>32</v>
      </c>
      <c r="E71" s="29">
        <v>55619.798999999999</v>
      </c>
      <c r="F71" s="29">
        <v>28</v>
      </c>
      <c r="G71" s="29">
        <v>30140.484</v>
      </c>
      <c r="H71" s="29">
        <v>4</v>
      </c>
      <c r="I71" s="29">
        <v>25479.314999999999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</row>
    <row r="72" spans="1:17" x14ac:dyDescent="0.45">
      <c r="A72" s="74"/>
      <c r="B72" s="76"/>
      <c r="C72" s="33" t="s">
        <v>68</v>
      </c>
      <c r="D72" s="29">
        <v>22</v>
      </c>
      <c r="E72" s="29">
        <v>491014.59840000002</v>
      </c>
      <c r="F72" s="29">
        <v>3</v>
      </c>
      <c r="G72" s="29">
        <v>4415.6850000000004</v>
      </c>
      <c r="H72" s="29">
        <v>8</v>
      </c>
      <c r="I72" s="29">
        <v>68472.214999999997</v>
      </c>
      <c r="J72" s="29">
        <v>2</v>
      </c>
      <c r="K72" s="29">
        <v>22061.32</v>
      </c>
      <c r="L72" s="29">
        <v>5</v>
      </c>
      <c r="M72" s="29">
        <v>118065.47</v>
      </c>
      <c r="N72" s="29">
        <v>2</v>
      </c>
      <c r="O72" s="29">
        <v>112247.75840000001</v>
      </c>
      <c r="P72" s="29">
        <v>2</v>
      </c>
      <c r="Q72" s="29">
        <v>165752.15</v>
      </c>
    </row>
    <row r="73" spans="1:17" x14ac:dyDescent="0.45">
      <c r="A73" s="74" t="s">
        <v>116</v>
      </c>
      <c r="B73" s="76" t="s">
        <v>103</v>
      </c>
      <c r="C73" s="33" t="s">
        <v>67</v>
      </c>
      <c r="D73" s="29">
        <v>296</v>
      </c>
      <c r="E73" s="29">
        <v>296669.77929999999</v>
      </c>
      <c r="F73" s="29">
        <v>281</v>
      </c>
      <c r="G73" s="29">
        <v>221715.36929999999</v>
      </c>
      <c r="H73" s="29">
        <v>14</v>
      </c>
      <c r="I73" s="29">
        <v>60626.879999999997</v>
      </c>
      <c r="J73" s="29">
        <v>1</v>
      </c>
      <c r="K73" s="29">
        <v>14327.53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</row>
    <row r="74" spans="1:17" x14ac:dyDescent="0.45">
      <c r="A74" s="74"/>
      <c r="B74" s="76"/>
      <c r="C74" s="33" t="s">
        <v>68</v>
      </c>
      <c r="D74" s="29">
        <v>178</v>
      </c>
      <c r="E74" s="29">
        <v>520630.7047</v>
      </c>
      <c r="F74" s="29">
        <v>116</v>
      </c>
      <c r="G74" s="29">
        <v>140503.3069</v>
      </c>
      <c r="H74" s="29">
        <v>55</v>
      </c>
      <c r="I74" s="29">
        <v>278215.23580000002</v>
      </c>
      <c r="J74" s="29">
        <v>6</v>
      </c>
      <c r="K74" s="29">
        <v>81144.282000000007</v>
      </c>
      <c r="L74" s="29">
        <v>1</v>
      </c>
      <c r="M74" s="29">
        <v>20767.88</v>
      </c>
      <c r="N74" s="29">
        <v>0</v>
      </c>
      <c r="O74" s="29">
        <v>0</v>
      </c>
      <c r="P74" s="29">
        <v>0</v>
      </c>
      <c r="Q74" s="29">
        <v>0</v>
      </c>
    </row>
    <row r="75" spans="1:17" x14ac:dyDescent="0.45">
      <c r="A75" s="74"/>
      <c r="B75" s="76" t="s">
        <v>104</v>
      </c>
      <c r="C75" s="33" t="s">
        <v>67</v>
      </c>
      <c r="D75" s="29">
        <v>159</v>
      </c>
      <c r="E75" s="29">
        <v>140749.08059999999</v>
      </c>
      <c r="F75" s="29">
        <v>154</v>
      </c>
      <c r="G75" s="29">
        <v>118210.61659999999</v>
      </c>
      <c r="H75" s="29">
        <v>5</v>
      </c>
      <c r="I75" s="29">
        <v>22538.464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</row>
    <row r="76" spans="1:17" x14ac:dyDescent="0.45">
      <c r="A76" s="74"/>
      <c r="B76" s="76"/>
      <c r="C76" s="33" t="s">
        <v>68</v>
      </c>
      <c r="D76" s="29">
        <v>122</v>
      </c>
      <c r="E76" s="29">
        <v>336129.90850000002</v>
      </c>
      <c r="F76" s="29">
        <v>94</v>
      </c>
      <c r="G76" s="29">
        <v>99214.003299999997</v>
      </c>
      <c r="H76" s="29">
        <v>20</v>
      </c>
      <c r="I76" s="29">
        <v>101951.3352</v>
      </c>
      <c r="J76" s="29">
        <v>4</v>
      </c>
      <c r="K76" s="29">
        <v>48882.79</v>
      </c>
      <c r="L76" s="29">
        <v>4</v>
      </c>
      <c r="M76" s="29">
        <v>86081.78</v>
      </c>
      <c r="N76" s="29">
        <v>0</v>
      </c>
      <c r="O76" s="29">
        <v>0</v>
      </c>
      <c r="P76" s="29">
        <v>0</v>
      </c>
      <c r="Q76" s="29">
        <v>0</v>
      </c>
    </row>
    <row r="77" spans="1:17" x14ac:dyDescent="0.45">
      <c r="A77" s="74"/>
      <c r="B77" s="76" t="s">
        <v>105</v>
      </c>
      <c r="C77" s="33" t="s">
        <v>67</v>
      </c>
      <c r="D77" s="29">
        <v>2</v>
      </c>
      <c r="E77" s="29">
        <v>19621.990000000002</v>
      </c>
      <c r="F77" s="29">
        <v>0</v>
      </c>
      <c r="G77" s="29">
        <v>0</v>
      </c>
      <c r="H77" s="29">
        <v>2</v>
      </c>
      <c r="I77" s="29">
        <v>19621.990000000002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</row>
    <row r="78" spans="1:17" x14ac:dyDescent="0.45">
      <c r="A78" s="74"/>
      <c r="B78" s="76"/>
      <c r="C78" s="33" t="s">
        <v>68</v>
      </c>
      <c r="D78" s="29">
        <v>2</v>
      </c>
      <c r="E78" s="29">
        <v>20374.62</v>
      </c>
      <c r="F78" s="29">
        <v>0</v>
      </c>
      <c r="G78" s="29">
        <v>0</v>
      </c>
      <c r="H78" s="29">
        <v>1</v>
      </c>
      <c r="I78" s="29">
        <v>6903.39</v>
      </c>
      <c r="J78" s="29">
        <v>1</v>
      </c>
      <c r="K78" s="29">
        <v>13471.23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</row>
    <row r="79" spans="1:17" x14ac:dyDescent="0.45">
      <c r="A79" s="74"/>
      <c r="B79" s="76" t="s">
        <v>106</v>
      </c>
      <c r="C79" s="33" t="s">
        <v>67</v>
      </c>
      <c r="D79" s="29">
        <v>32</v>
      </c>
      <c r="E79" s="29">
        <v>31147.428</v>
      </c>
      <c r="F79" s="29">
        <v>29</v>
      </c>
      <c r="G79" s="29">
        <v>19530.178</v>
      </c>
      <c r="H79" s="29">
        <v>3</v>
      </c>
      <c r="I79" s="29">
        <v>11617.25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</row>
    <row r="80" spans="1:17" x14ac:dyDescent="0.45">
      <c r="A80" s="74"/>
      <c r="B80" s="76"/>
      <c r="C80" s="33" t="s">
        <v>68</v>
      </c>
      <c r="D80" s="29">
        <v>83</v>
      </c>
      <c r="E80" s="29">
        <v>509268.61820000003</v>
      </c>
      <c r="F80" s="29">
        <v>36</v>
      </c>
      <c r="G80" s="29">
        <v>51173.614999999998</v>
      </c>
      <c r="H80" s="29">
        <v>38</v>
      </c>
      <c r="I80" s="29">
        <v>166486.62520000001</v>
      </c>
      <c r="J80" s="29">
        <v>2</v>
      </c>
      <c r="K80" s="29">
        <v>23440.14</v>
      </c>
      <c r="L80" s="29">
        <v>3</v>
      </c>
      <c r="M80" s="29">
        <v>83218.827999999994</v>
      </c>
      <c r="N80" s="29">
        <v>4</v>
      </c>
      <c r="O80" s="29">
        <v>184949.41</v>
      </c>
      <c r="P80" s="29">
        <v>0</v>
      </c>
      <c r="Q80" s="29">
        <v>0</v>
      </c>
    </row>
    <row r="81" spans="1:17" x14ac:dyDescent="0.45">
      <c r="A81" s="74"/>
      <c r="B81" s="76" t="s">
        <v>107</v>
      </c>
      <c r="C81" s="33" t="s">
        <v>67</v>
      </c>
      <c r="D81" s="29">
        <v>13</v>
      </c>
      <c r="E81" s="29">
        <v>51187.998599999999</v>
      </c>
      <c r="F81" s="29">
        <v>7</v>
      </c>
      <c r="G81" s="29">
        <v>11682.08</v>
      </c>
      <c r="H81" s="29">
        <v>5</v>
      </c>
      <c r="I81" s="29">
        <v>28152.535199999998</v>
      </c>
      <c r="J81" s="29">
        <v>1</v>
      </c>
      <c r="K81" s="29">
        <v>11353.383400000001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</row>
    <row r="82" spans="1:17" x14ac:dyDescent="0.45">
      <c r="A82" s="74"/>
      <c r="B82" s="76"/>
      <c r="C82" s="33" t="s">
        <v>68</v>
      </c>
      <c r="D82" s="29">
        <v>26</v>
      </c>
      <c r="E82" s="29">
        <v>166631.185</v>
      </c>
      <c r="F82" s="29">
        <v>5</v>
      </c>
      <c r="G82" s="29">
        <v>11813.98</v>
      </c>
      <c r="H82" s="29">
        <v>17</v>
      </c>
      <c r="I82" s="29">
        <v>89005.554999999993</v>
      </c>
      <c r="J82" s="29">
        <v>1</v>
      </c>
      <c r="K82" s="29">
        <v>11389.31</v>
      </c>
      <c r="L82" s="29">
        <v>3</v>
      </c>
      <c r="M82" s="29">
        <v>54422.34</v>
      </c>
      <c r="N82" s="29">
        <v>0</v>
      </c>
      <c r="O82" s="29">
        <v>0</v>
      </c>
      <c r="P82" s="29">
        <v>0</v>
      </c>
      <c r="Q82" s="29">
        <v>0</v>
      </c>
    </row>
    <row r="83" spans="1:17" x14ac:dyDescent="0.45">
      <c r="A83" s="74"/>
      <c r="B83" s="76" t="s">
        <v>108</v>
      </c>
      <c r="C83" s="33" t="s">
        <v>67</v>
      </c>
      <c r="D83" s="29">
        <v>27</v>
      </c>
      <c r="E83" s="29">
        <v>82064.53</v>
      </c>
      <c r="F83" s="29">
        <v>15</v>
      </c>
      <c r="G83" s="29">
        <v>24094.73</v>
      </c>
      <c r="H83" s="29">
        <v>12</v>
      </c>
      <c r="I83" s="29">
        <v>57969.8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</row>
    <row r="84" spans="1:17" x14ac:dyDescent="0.45">
      <c r="A84" s="74"/>
      <c r="B84" s="76"/>
      <c r="C84" s="33" t="s">
        <v>68</v>
      </c>
      <c r="D84" s="29">
        <v>48</v>
      </c>
      <c r="E84" s="29">
        <v>162606.9406</v>
      </c>
      <c r="F84" s="29">
        <v>25</v>
      </c>
      <c r="G84" s="29">
        <v>42080.2906</v>
      </c>
      <c r="H84" s="29">
        <v>23</v>
      </c>
      <c r="I84" s="29">
        <v>120526.65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</row>
    <row r="85" spans="1:17" x14ac:dyDescent="0.45">
      <c r="A85" s="74"/>
      <c r="B85" s="76" t="s">
        <v>109</v>
      </c>
      <c r="C85" s="33" t="s">
        <v>67</v>
      </c>
      <c r="D85" s="29">
        <v>16</v>
      </c>
      <c r="E85" s="29">
        <v>12772.216200000001</v>
      </c>
      <c r="F85" s="29">
        <v>16</v>
      </c>
      <c r="G85" s="29">
        <v>12772.216200000001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</row>
    <row r="86" spans="1:17" x14ac:dyDescent="0.45">
      <c r="A86" s="74"/>
      <c r="B86" s="76"/>
      <c r="C86" s="33" t="s">
        <v>68</v>
      </c>
      <c r="D86" s="29">
        <v>3</v>
      </c>
      <c r="E86" s="29">
        <v>4234.4799999999996</v>
      </c>
      <c r="F86" s="29">
        <v>2</v>
      </c>
      <c r="G86" s="29">
        <v>1084.44</v>
      </c>
      <c r="H86" s="29">
        <v>1</v>
      </c>
      <c r="I86" s="29">
        <v>3150.04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</row>
    <row r="87" spans="1:17" x14ac:dyDescent="0.45">
      <c r="A87" s="74"/>
      <c r="B87" s="34" t="s">
        <v>110</v>
      </c>
      <c r="C87" s="33" t="s">
        <v>68</v>
      </c>
      <c r="D87" s="29">
        <v>1</v>
      </c>
      <c r="E87" s="29">
        <v>1043.56</v>
      </c>
      <c r="F87" s="29">
        <v>1</v>
      </c>
      <c r="G87" s="29">
        <v>1043.56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</row>
    <row r="88" spans="1:17" x14ac:dyDescent="0.45">
      <c r="A88" s="74"/>
      <c r="B88" s="76" t="s">
        <v>111</v>
      </c>
      <c r="C88" s="33" t="s">
        <v>67</v>
      </c>
      <c r="D88" s="29">
        <v>27</v>
      </c>
      <c r="E88" s="29">
        <v>80996.427500000005</v>
      </c>
      <c r="F88" s="29">
        <v>18</v>
      </c>
      <c r="G88" s="29">
        <v>25021.467499999999</v>
      </c>
      <c r="H88" s="29">
        <v>8</v>
      </c>
      <c r="I88" s="29">
        <v>41979.56</v>
      </c>
      <c r="J88" s="29">
        <v>1</v>
      </c>
      <c r="K88" s="29">
        <v>13995.4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</row>
    <row r="89" spans="1:17" x14ac:dyDescent="0.45">
      <c r="A89" s="74"/>
      <c r="B89" s="76"/>
      <c r="C89" s="33" t="s">
        <v>68</v>
      </c>
      <c r="D89" s="29">
        <v>72</v>
      </c>
      <c r="E89" s="29">
        <v>766164.92050000001</v>
      </c>
      <c r="F89" s="29">
        <v>19</v>
      </c>
      <c r="G89" s="29">
        <v>30629.412400000001</v>
      </c>
      <c r="H89" s="29">
        <v>35</v>
      </c>
      <c r="I89" s="29">
        <v>220868.1899</v>
      </c>
      <c r="J89" s="29">
        <v>5</v>
      </c>
      <c r="K89" s="29">
        <v>62748.978999999999</v>
      </c>
      <c r="L89" s="29">
        <v>8</v>
      </c>
      <c r="M89" s="29">
        <v>173679.77420000001</v>
      </c>
      <c r="N89" s="29">
        <v>4</v>
      </c>
      <c r="O89" s="29">
        <v>194763.60500000001</v>
      </c>
      <c r="P89" s="29">
        <v>1</v>
      </c>
      <c r="Q89" s="29">
        <v>83474.960000000006</v>
      </c>
    </row>
    <row r="90" spans="1:17" x14ac:dyDescent="0.45">
      <c r="A90" s="74"/>
      <c r="B90" s="34" t="s">
        <v>112</v>
      </c>
      <c r="C90" s="33" t="s">
        <v>68</v>
      </c>
      <c r="D90" s="29">
        <v>2</v>
      </c>
      <c r="E90" s="29">
        <v>37092.35</v>
      </c>
      <c r="F90" s="29">
        <v>0</v>
      </c>
      <c r="G90" s="29">
        <v>0</v>
      </c>
      <c r="H90" s="29">
        <v>1</v>
      </c>
      <c r="I90" s="29">
        <v>5853.54</v>
      </c>
      <c r="J90" s="29">
        <v>0</v>
      </c>
      <c r="K90" s="29">
        <v>0</v>
      </c>
      <c r="L90" s="29">
        <v>1</v>
      </c>
      <c r="M90" s="29">
        <v>31238.81</v>
      </c>
      <c r="N90" s="29">
        <v>0</v>
      </c>
      <c r="O90" s="29">
        <v>0</v>
      </c>
      <c r="P90" s="29">
        <v>0</v>
      </c>
      <c r="Q90" s="29">
        <v>0</v>
      </c>
    </row>
    <row r="91" spans="1:17" x14ac:dyDescent="0.45">
      <c r="A91" s="74" t="s">
        <v>117</v>
      </c>
      <c r="B91" s="76" t="s">
        <v>103</v>
      </c>
      <c r="C91" s="33" t="s">
        <v>67</v>
      </c>
      <c r="D91" s="29">
        <v>306</v>
      </c>
      <c r="E91" s="29">
        <v>433929.45659999998</v>
      </c>
      <c r="F91" s="29">
        <v>262</v>
      </c>
      <c r="G91" s="29">
        <v>239492.94810000001</v>
      </c>
      <c r="H91" s="29">
        <v>44</v>
      </c>
      <c r="I91" s="29">
        <v>194436.5085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</row>
    <row r="92" spans="1:17" x14ac:dyDescent="0.45">
      <c r="A92" s="74"/>
      <c r="B92" s="76"/>
      <c r="C92" s="33" t="s">
        <v>68</v>
      </c>
      <c r="D92" s="29">
        <v>179</v>
      </c>
      <c r="E92" s="29">
        <v>806588.60109999997</v>
      </c>
      <c r="F92" s="29">
        <v>67</v>
      </c>
      <c r="G92" s="29">
        <v>110382.7116</v>
      </c>
      <c r="H92" s="29">
        <v>98</v>
      </c>
      <c r="I92" s="29">
        <v>512721.11749999999</v>
      </c>
      <c r="J92" s="29">
        <v>12</v>
      </c>
      <c r="K92" s="29">
        <v>144015.01199999999</v>
      </c>
      <c r="L92" s="29">
        <v>2</v>
      </c>
      <c r="M92" s="29">
        <v>39469.760000000002</v>
      </c>
      <c r="N92" s="29">
        <v>0</v>
      </c>
      <c r="O92" s="29">
        <v>0</v>
      </c>
      <c r="P92" s="29">
        <v>0</v>
      </c>
      <c r="Q92" s="29">
        <v>0</v>
      </c>
    </row>
    <row r="93" spans="1:17" x14ac:dyDescent="0.45">
      <c r="A93" s="74"/>
      <c r="B93" s="76" t="s">
        <v>104</v>
      </c>
      <c r="C93" s="33" t="s">
        <v>67</v>
      </c>
      <c r="D93" s="29">
        <v>196</v>
      </c>
      <c r="E93" s="29">
        <v>297064.69959999999</v>
      </c>
      <c r="F93" s="29">
        <v>172</v>
      </c>
      <c r="G93" s="29">
        <v>165164.5398</v>
      </c>
      <c r="H93" s="29">
        <v>22</v>
      </c>
      <c r="I93" s="29">
        <v>109091.04979999999</v>
      </c>
      <c r="J93" s="29">
        <v>2</v>
      </c>
      <c r="K93" s="29">
        <v>22809.11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</row>
    <row r="94" spans="1:17" x14ac:dyDescent="0.45">
      <c r="A94" s="74"/>
      <c r="B94" s="76"/>
      <c r="C94" s="33" t="s">
        <v>68</v>
      </c>
      <c r="D94" s="29">
        <v>89</v>
      </c>
      <c r="E94" s="29">
        <v>390386.7634</v>
      </c>
      <c r="F94" s="29">
        <v>46</v>
      </c>
      <c r="G94" s="29">
        <v>57047.621599999999</v>
      </c>
      <c r="H94" s="29">
        <v>36</v>
      </c>
      <c r="I94" s="29">
        <v>197898.1998</v>
      </c>
      <c r="J94" s="29">
        <v>4</v>
      </c>
      <c r="K94" s="29">
        <v>47995.165000000001</v>
      </c>
      <c r="L94" s="29">
        <v>2</v>
      </c>
      <c r="M94" s="29">
        <v>47532.807000000001</v>
      </c>
      <c r="N94" s="29">
        <v>1</v>
      </c>
      <c r="O94" s="29">
        <v>39912.97</v>
      </c>
      <c r="P94" s="29">
        <v>0</v>
      </c>
      <c r="Q94" s="29">
        <v>0</v>
      </c>
    </row>
    <row r="95" spans="1:17" x14ac:dyDescent="0.45">
      <c r="A95" s="74"/>
      <c r="B95" s="34" t="s">
        <v>105</v>
      </c>
      <c r="C95" s="33" t="s">
        <v>68</v>
      </c>
      <c r="D95" s="29">
        <v>1</v>
      </c>
      <c r="E95" s="29">
        <v>24870.13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1</v>
      </c>
      <c r="M95" s="29">
        <v>24870.13</v>
      </c>
      <c r="N95" s="29">
        <v>0</v>
      </c>
      <c r="O95" s="29">
        <v>0</v>
      </c>
      <c r="P95" s="29">
        <v>0</v>
      </c>
      <c r="Q95" s="29">
        <v>0</v>
      </c>
    </row>
    <row r="96" spans="1:17" x14ac:dyDescent="0.45">
      <c r="A96" s="74"/>
      <c r="B96" s="76" t="s">
        <v>106</v>
      </c>
      <c r="C96" s="33" t="s">
        <v>67</v>
      </c>
      <c r="D96" s="29">
        <v>17</v>
      </c>
      <c r="E96" s="29">
        <v>44726.215600000003</v>
      </c>
      <c r="F96" s="29">
        <v>12</v>
      </c>
      <c r="G96" s="29">
        <v>12740.085999999999</v>
      </c>
      <c r="H96" s="29">
        <v>4</v>
      </c>
      <c r="I96" s="29">
        <v>17483.779600000002</v>
      </c>
      <c r="J96" s="29">
        <v>1</v>
      </c>
      <c r="K96" s="29">
        <v>14502.35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</row>
    <row r="97" spans="1:17" x14ac:dyDescent="0.45">
      <c r="A97" s="74"/>
      <c r="B97" s="76"/>
      <c r="C97" s="33" t="s">
        <v>68</v>
      </c>
      <c r="D97" s="29">
        <v>42</v>
      </c>
      <c r="E97" s="29">
        <v>552194.12620000006</v>
      </c>
      <c r="F97" s="29">
        <v>4</v>
      </c>
      <c r="G97" s="29">
        <v>7408.8868000000002</v>
      </c>
      <c r="H97" s="29">
        <v>24</v>
      </c>
      <c r="I97" s="29">
        <v>131837.41459999999</v>
      </c>
      <c r="J97" s="29">
        <v>5</v>
      </c>
      <c r="K97" s="29">
        <v>69275.864799999996</v>
      </c>
      <c r="L97" s="29">
        <v>4</v>
      </c>
      <c r="M97" s="29">
        <v>69343.429999999993</v>
      </c>
      <c r="N97" s="29">
        <v>3</v>
      </c>
      <c r="O97" s="29">
        <v>107627.33</v>
      </c>
      <c r="P97" s="29">
        <v>2</v>
      </c>
      <c r="Q97" s="29">
        <v>166701.20000000001</v>
      </c>
    </row>
    <row r="98" spans="1:17" x14ac:dyDescent="0.45">
      <c r="A98" s="74"/>
      <c r="B98" s="76" t="s">
        <v>107</v>
      </c>
      <c r="C98" s="33" t="s">
        <v>67</v>
      </c>
      <c r="D98" s="29">
        <v>5</v>
      </c>
      <c r="E98" s="29">
        <v>35340.675000000003</v>
      </c>
      <c r="F98" s="29">
        <v>0</v>
      </c>
      <c r="G98" s="29">
        <v>0</v>
      </c>
      <c r="H98" s="29">
        <v>4</v>
      </c>
      <c r="I98" s="29">
        <v>20409.285</v>
      </c>
      <c r="J98" s="29">
        <v>1</v>
      </c>
      <c r="K98" s="29">
        <v>14931.39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</row>
    <row r="99" spans="1:17" x14ac:dyDescent="0.45">
      <c r="A99" s="74"/>
      <c r="B99" s="76"/>
      <c r="C99" s="33" t="s">
        <v>68</v>
      </c>
      <c r="D99" s="29">
        <v>8</v>
      </c>
      <c r="E99" s="29">
        <v>101104.96000000001</v>
      </c>
      <c r="F99" s="29">
        <v>0</v>
      </c>
      <c r="G99" s="29">
        <v>0</v>
      </c>
      <c r="H99" s="29">
        <v>3</v>
      </c>
      <c r="I99" s="29">
        <v>21202.52</v>
      </c>
      <c r="J99" s="29">
        <v>4</v>
      </c>
      <c r="K99" s="29">
        <v>55414.39</v>
      </c>
      <c r="L99" s="29">
        <v>1</v>
      </c>
      <c r="M99" s="29">
        <v>24488.05</v>
      </c>
      <c r="N99" s="29">
        <v>0</v>
      </c>
      <c r="O99" s="29">
        <v>0</v>
      </c>
      <c r="P99" s="29">
        <v>0</v>
      </c>
      <c r="Q99" s="29">
        <v>0</v>
      </c>
    </row>
    <row r="100" spans="1:17" x14ac:dyDescent="0.45">
      <c r="A100" s="74"/>
      <c r="B100" s="76" t="s">
        <v>108</v>
      </c>
      <c r="C100" s="33" t="s">
        <v>67</v>
      </c>
      <c r="D100" s="29">
        <v>46</v>
      </c>
      <c r="E100" s="29">
        <v>120315.1164</v>
      </c>
      <c r="F100" s="29">
        <v>33</v>
      </c>
      <c r="G100" s="29">
        <v>44626.066400000003</v>
      </c>
      <c r="H100" s="29">
        <v>12</v>
      </c>
      <c r="I100" s="29">
        <v>64604.2</v>
      </c>
      <c r="J100" s="29">
        <v>1</v>
      </c>
      <c r="K100" s="29">
        <v>11084.85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</row>
    <row r="101" spans="1:17" x14ac:dyDescent="0.45">
      <c r="A101" s="74"/>
      <c r="B101" s="76"/>
      <c r="C101" s="33" t="s">
        <v>68</v>
      </c>
      <c r="D101" s="29">
        <v>19</v>
      </c>
      <c r="E101" s="29">
        <v>111502.257</v>
      </c>
      <c r="F101" s="29">
        <v>6</v>
      </c>
      <c r="G101" s="29">
        <v>12931.957</v>
      </c>
      <c r="H101" s="29">
        <v>10</v>
      </c>
      <c r="I101" s="29">
        <v>54153.61</v>
      </c>
      <c r="J101" s="29">
        <v>2</v>
      </c>
      <c r="K101" s="29">
        <v>26049.02</v>
      </c>
      <c r="L101" s="29">
        <v>1</v>
      </c>
      <c r="M101" s="29">
        <v>18367.669999999998</v>
      </c>
      <c r="N101" s="29">
        <v>0</v>
      </c>
      <c r="O101" s="29">
        <v>0</v>
      </c>
      <c r="P101" s="29">
        <v>0</v>
      </c>
      <c r="Q101" s="29">
        <v>0</v>
      </c>
    </row>
    <row r="102" spans="1:17" x14ac:dyDescent="0.45">
      <c r="A102" s="74"/>
      <c r="B102" s="76" t="s">
        <v>109</v>
      </c>
      <c r="C102" s="33" t="s">
        <v>67</v>
      </c>
      <c r="D102" s="29">
        <v>9</v>
      </c>
      <c r="E102" s="29">
        <v>14688.608</v>
      </c>
      <c r="F102" s="29">
        <v>7</v>
      </c>
      <c r="G102" s="29">
        <v>3603.4459999999999</v>
      </c>
      <c r="H102" s="29">
        <v>2</v>
      </c>
      <c r="I102" s="29">
        <v>11085.162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</row>
    <row r="103" spans="1:17" x14ac:dyDescent="0.45">
      <c r="A103" s="74"/>
      <c r="B103" s="76"/>
      <c r="C103" s="33" t="s">
        <v>68</v>
      </c>
      <c r="D103" s="29">
        <v>3</v>
      </c>
      <c r="E103" s="29">
        <v>5908.32</v>
      </c>
      <c r="F103" s="29">
        <v>3</v>
      </c>
      <c r="G103" s="29">
        <v>5908.32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</row>
    <row r="104" spans="1:17" x14ac:dyDescent="0.45">
      <c r="A104" s="74"/>
      <c r="B104" s="76" t="s">
        <v>111</v>
      </c>
      <c r="C104" s="33" t="s">
        <v>67</v>
      </c>
      <c r="D104" s="29">
        <v>15</v>
      </c>
      <c r="E104" s="29">
        <v>50793.9349</v>
      </c>
      <c r="F104" s="29">
        <v>10</v>
      </c>
      <c r="G104" s="29">
        <v>13354.785</v>
      </c>
      <c r="H104" s="29">
        <v>4</v>
      </c>
      <c r="I104" s="29">
        <v>25703.249899999999</v>
      </c>
      <c r="J104" s="29">
        <v>1</v>
      </c>
      <c r="K104" s="29">
        <v>11735.9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</row>
    <row r="105" spans="1:17" x14ac:dyDescent="0.45">
      <c r="A105" s="74"/>
      <c r="B105" s="76"/>
      <c r="C105" s="33" t="s">
        <v>68</v>
      </c>
      <c r="D105" s="29">
        <v>76</v>
      </c>
      <c r="E105" s="29">
        <v>1373761.6055999999</v>
      </c>
      <c r="F105" s="29">
        <v>5</v>
      </c>
      <c r="G105" s="29">
        <v>7322.9629999999997</v>
      </c>
      <c r="H105" s="29">
        <v>25</v>
      </c>
      <c r="I105" s="29">
        <v>159531.47769999999</v>
      </c>
      <c r="J105" s="29">
        <v>17</v>
      </c>
      <c r="K105" s="29">
        <v>234615.69010000001</v>
      </c>
      <c r="L105" s="29">
        <v>18</v>
      </c>
      <c r="M105" s="29">
        <v>446639.4143</v>
      </c>
      <c r="N105" s="29">
        <v>9</v>
      </c>
      <c r="O105" s="29">
        <v>374989.06099999999</v>
      </c>
      <c r="P105" s="29">
        <v>2</v>
      </c>
      <c r="Q105" s="29">
        <v>150662.99950000001</v>
      </c>
    </row>
    <row r="106" spans="1:17" x14ac:dyDescent="0.45">
      <c r="A106" s="74"/>
      <c r="B106" s="76" t="s">
        <v>112</v>
      </c>
      <c r="C106" s="33" t="s">
        <v>67</v>
      </c>
      <c r="D106" s="29">
        <v>7</v>
      </c>
      <c r="E106" s="29">
        <v>29774.831999999999</v>
      </c>
      <c r="F106" s="29">
        <v>2</v>
      </c>
      <c r="G106" s="29">
        <v>5253.7894999999999</v>
      </c>
      <c r="H106" s="29">
        <v>5</v>
      </c>
      <c r="I106" s="29">
        <v>24521.0425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</row>
    <row r="107" spans="1:17" x14ac:dyDescent="0.45">
      <c r="A107" s="74"/>
      <c r="B107" s="76"/>
      <c r="C107" s="33" t="s">
        <v>68</v>
      </c>
      <c r="D107" s="29">
        <v>8</v>
      </c>
      <c r="E107" s="29">
        <v>42368.997499999998</v>
      </c>
      <c r="F107" s="29">
        <v>2</v>
      </c>
      <c r="G107" s="29">
        <v>5413.57</v>
      </c>
      <c r="H107" s="29">
        <v>6</v>
      </c>
      <c r="I107" s="29">
        <v>36955.427499999998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</row>
    <row r="108" spans="1:17" x14ac:dyDescent="0.45">
      <c r="A108" s="74" t="s">
        <v>118</v>
      </c>
      <c r="B108" s="76" t="s">
        <v>103</v>
      </c>
      <c r="C108" s="33" t="s">
        <v>67</v>
      </c>
      <c r="D108" s="29">
        <v>342</v>
      </c>
      <c r="E108" s="29">
        <v>310459.13179999997</v>
      </c>
      <c r="F108" s="29">
        <v>326</v>
      </c>
      <c r="G108" s="29">
        <v>228431.2518</v>
      </c>
      <c r="H108" s="29">
        <v>15</v>
      </c>
      <c r="I108" s="29">
        <v>69428.63</v>
      </c>
      <c r="J108" s="29">
        <v>1</v>
      </c>
      <c r="K108" s="29">
        <v>12599.25</v>
      </c>
      <c r="L108" s="29">
        <v>0</v>
      </c>
      <c r="M108" s="29">
        <v>0</v>
      </c>
      <c r="N108" s="29">
        <v>0</v>
      </c>
      <c r="O108" s="29">
        <v>0</v>
      </c>
      <c r="P108" s="29">
        <v>0</v>
      </c>
      <c r="Q108" s="29">
        <v>0</v>
      </c>
    </row>
    <row r="109" spans="1:17" x14ac:dyDescent="0.45">
      <c r="A109" s="74"/>
      <c r="B109" s="76"/>
      <c r="C109" s="33" t="s">
        <v>68</v>
      </c>
      <c r="D109" s="29">
        <v>94</v>
      </c>
      <c r="E109" s="29">
        <v>298945.65330000001</v>
      </c>
      <c r="F109" s="29">
        <v>62</v>
      </c>
      <c r="G109" s="29">
        <v>71362.438800000004</v>
      </c>
      <c r="H109" s="29">
        <v>25</v>
      </c>
      <c r="I109" s="29">
        <v>132296.16759999999</v>
      </c>
      <c r="J109" s="29">
        <v>6</v>
      </c>
      <c r="K109" s="29">
        <v>70628.336899999995</v>
      </c>
      <c r="L109" s="29">
        <v>1</v>
      </c>
      <c r="M109" s="29">
        <v>24658.71</v>
      </c>
      <c r="N109" s="29">
        <v>0</v>
      </c>
      <c r="O109" s="29">
        <v>0</v>
      </c>
      <c r="P109" s="29">
        <v>0</v>
      </c>
      <c r="Q109" s="29">
        <v>0</v>
      </c>
    </row>
    <row r="110" spans="1:17" x14ac:dyDescent="0.45">
      <c r="A110" s="74"/>
      <c r="B110" s="76" t="s">
        <v>104</v>
      </c>
      <c r="C110" s="33" t="s">
        <v>67</v>
      </c>
      <c r="D110" s="29">
        <v>166</v>
      </c>
      <c r="E110" s="29">
        <v>141569.9656</v>
      </c>
      <c r="F110" s="29">
        <v>162</v>
      </c>
      <c r="G110" s="29">
        <v>127829.74860000001</v>
      </c>
      <c r="H110" s="29">
        <v>4</v>
      </c>
      <c r="I110" s="29">
        <v>13740.217000000001</v>
      </c>
      <c r="J110" s="29">
        <v>0</v>
      </c>
      <c r="K110" s="29">
        <v>0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29">
        <v>0</v>
      </c>
    </row>
    <row r="111" spans="1:17" x14ac:dyDescent="0.45">
      <c r="A111" s="74"/>
      <c r="B111" s="76"/>
      <c r="C111" s="33" t="s">
        <v>68</v>
      </c>
      <c r="D111" s="29">
        <v>54</v>
      </c>
      <c r="E111" s="29">
        <v>133549.8768</v>
      </c>
      <c r="F111" s="29">
        <v>43</v>
      </c>
      <c r="G111" s="29">
        <v>42502.32</v>
      </c>
      <c r="H111" s="29">
        <v>8</v>
      </c>
      <c r="I111" s="29">
        <v>46087.489699999998</v>
      </c>
      <c r="J111" s="29">
        <v>1</v>
      </c>
      <c r="K111" s="29">
        <v>10350.107099999999</v>
      </c>
      <c r="L111" s="29">
        <v>2</v>
      </c>
      <c r="M111" s="29">
        <v>34609.96</v>
      </c>
      <c r="N111" s="29">
        <v>0</v>
      </c>
      <c r="O111" s="29">
        <v>0</v>
      </c>
      <c r="P111" s="29">
        <v>0</v>
      </c>
      <c r="Q111" s="29">
        <v>0</v>
      </c>
    </row>
    <row r="112" spans="1:17" x14ac:dyDescent="0.45">
      <c r="A112" s="74"/>
      <c r="B112" s="76" t="s">
        <v>106</v>
      </c>
      <c r="C112" s="33" t="s">
        <v>67</v>
      </c>
      <c r="D112" s="29">
        <v>29</v>
      </c>
      <c r="E112" s="29">
        <v>33626.11</v>
      </c>
      <c r="F112" s="29">
        <v>26</v>
      </c>
      <c r="G112" s="29">
        <v>18560.12</v>
      </c>
      <c r="H112" s="29">
        <v>3</v>
      </c>
      <c r="I112" s="29">
        <v>15065.99</v>
      </c>
      <c r="J112" s="29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29">
        <v>0</v>
      </c>
    </row>
    <row r="113" spans="1:17" x14ac:dyDescent="0.45">
      <c r="A113" s="74"/>
      <c r="B113" s="76"/>
      <c r="C113" s="33" t="s">
        <v>68</v>
      </c>
      <c r="D113" s="29">
        <v>37</v>
      </c>
      <c r="E113" s="29">
        <v>272389.25599999999</v>
      </c>
      <c r="F113" s="29">
        <v>18</v>
      </c>
      <c r="G113" s="29">
        <v>20768.9846</v>
      </c>
      <c r="H113" s="29">
        <v>13</v>
      </c>
      <c r="I113" s="29">
        <v>78821.197400000005</v>
      </c>
      <c r="J113" s="29">
        <v>2</v>
      </c>
      <c r="K113" s="29">
        <v>25302.883999999998</v>
      </c>
      <c r="L113" s="29">
        <v>2</v>
      </c>
      <c r="M113" s="29">
        <v>42527.95</v>
      </c>
      <c r="N113" s="29">
        <v>2</v>
      </c>
      <c r="O113" s="29">
        <v>104968.24</v>
      </c>
      <c r="P113" s="29">
        <v>0</v>
      </c>
      <c r="Q113" s="29">
        <v>0</v>
      </c>
    </row>
    <row r="114" spans="1:17" x14ac:dyDescent="0.45">
      <c r="A114" s="74"/>
      <c r="B114" s="76" t="s">
        <v>107</v>
      </c>
      <c r="C114" s="33" t="s">
        <v>67</v>
      </c>
      <c r="D114" s="29">
        <v>2</v>
      </c>
      <c r="E114" s="29">
        <v>4210.75</v>
      </c>
      <c r="F114" s="29">
        <v>2</v>
      </c>
      <c r="G114" s="29">
        <v>4210.75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</row>
    <row r="115" spans="1:17" x14ac:dyDescent="0.45">
      <c r="A115" s="74"/>
      <c r="B115" s="76"/>
      <c r="C115" s="33" t="s">
        <v>68</v>
      </c>
      <c r="D115" s="29">
        <v>10</v>
      </c>
      <c r="E115" s="29">
        <v>37918.130299999997</v>
      </c>
      <c r="F115" s="29">
        <v>3</v>
      </c>
      <c r="G115" s="29">
        <v>5138.82</v>
      </c>
      <c r="H115" s="29">
        <v>7</v>
      </c>
      <c r="I115" s="29">
        <v>32779.310299999997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29">
        <v>0</v>
      </c>
    </row>
    <row r="116" spans="1:17" x14ac:dyDescent="0.45">
      <c r="A116" s="74"/>
      <c r="B116" s="76" t="s">
        <v>108</v>
      </c>
      <c r="C116" s="33" t="s">
        <v>67</v>
      </c>
      <c r="D116" s="29">
        <v>29</v>
      </c>
      <c r="E116" s="29">
        <v>57999.612000000001</v>
      </c>
      <c r="F116" s="29">
        <v>21</v>
      </c>
      <c r="G116" s="29">
        <v>19256.241999999998</v>
      </c>
      <c r="H116" s="29">
        <v>8</v>
      </c>
      <c r="I116" s="29">
        <v>38743.370000000003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29">
        <v>0</v>
      </c>
    </row>
    <row r="117" spans="1:17" x14ac:dyDescent="0.45">
      <c r="A117" s="74"/>
      <c r="B117" s="76"/>
      <c r="C117" s="33" t="s">
        <v>68</v>
      </c>
      <c r="D117" s="29">
        <v>9</v>
      </c>
      <c r="E117" s="29">
        <v>42811.283000000003</v>
      </c>
      <c r="F117" s="29">
        <v>4</v>
      </c>
      <c r="G117" s="29">
        <v>8479.1029999999992</v>
      </c>
      <c r="H117" s="29">
        <v>5</v>
      </c>
      <c r="I117" s="29">
        <v>34332.18</v>
      </c>
      <c r="J117" s="29">
        <v>0</v>
      </c>
      <c r="K117" s="29">
        <v>0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29">
        <v>0</v>
      </c>
    </row>
    <row r="118" spans="1:17" x14ac:dyDescent="0.45">
      <c r="A118" s="74"/>
      <c r="B118" s="76" t="s">
        <v>109</v>
      </c>
      <c r="C118" s="33" t="s">
        <v>67</v>
      </c>
      <c r="D118" s="29">
        <v>9</v>
      </c>
      <c r="E118" s="29">
        <v>5244.2425000000003</v>
      </c>
      <c r="F118" s="29">
        <v>9</v>
      </c>
      <c r="G118" s="29">
        <v>5244.2425000000003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29">
        <v>0</v>
      </c>
    </row>
    <row r="119" spans="1:17" x14ac:dyDescent="0.45">
      <c r="A119" s="74"/>
      <c r="B119" s="76"/>
      <c r="C119" s="33" t="s">
        <v>68</v>
      </c>
      <c r="D119" s="29">
        <v>4</v>
      </c>
      <c r="E119" s="29">
        <v>3169.54</v>
      </c>
      <c r="F119" s="29">
        <v>4</v>
      </c>
      <c r="G119" s="29">
        <v>3169.54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29">
        <v>0</v>
      </c>
    </row>
    <row r="120" spans="1:17" x14ac:dyDescent="0.45">
      <c r="A120" s="74"/>
      <c r="B120" s="76" t="s">
        <v>111</v>
      </c>
      <c r="C120" s="33" t="s">
        <v>67</v>
      </c>
      <c r="D120" s="29">
        <v>29</v>
      </c>
      <c r="E120" s="29">
        <v>66157.464999999997</v>
      </c>
      <c r="F120" s="29">
        <v>22</v>
      </c>
      <c r="G120" s="29">
        <v>30571.544999999998</v>
      </c>
      <c r="H120" s="29">
        <v>6</v>
      </c>
      <c r="I120" s="29">
        <v>21077.55</v>
      </c>
      <c r="J120" s="29">
        <v>1</v>
      </c>
      <c r="K120" s="29">
        <v>14508.37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v>0</v>
      </c>
    </row>
    <row r="121" spans="1:17" x14ac:dyDescent="0.45">
      <c r="A121" s="74"/>
      <c r="B121" s="76"/>
      <c r="C121" s="33" t="s">
        <v>68</v>
      </c>
      <c r="D121" s="29">
        <v>58</v>
      </c>
      <c r="E121" s="29">
        <v>423506.78120000003</v>
      </c>
      <c r="F121" s="29">
        <v>12</v>
      </c>
      <c r="G121" s="29">
        <v>21913.674800000001</v>
      </c>
      <c r="H121" s="29">
        <v>36</v>
      </c>
      <c r="I121" s="29">
        <v>191114.85089999999</v>
      </c>
      <c r="J121" s="29">
        <v>4</v>
      </c>
      <c r="K121" s="29">
        <v>52887.325400000002</v>
      </c>
      <c r="L121" s="29">
        <v>4</v>
      </c>
      <c r="M121" s="29">
        <v>81018.320099999997</v>
      </c>
      <c r="N121" s="29">
        <v>2</v>
      </c>
      <c r="O121" s="29">
        <v>76572.61</v>
      </c>
      <c r="P121" s="29">
        <v>0</v>
      </c>
      <c r="Q121" s="29">
        <v>0</v>
      </c>
    </row>
    <row r="122" spans="1:17" x14ac:dyDescent="0.45">
      <c r="A122" s="74"/>
      <c r="B122" s="76" t="s">
        <v>112</v>
      </c>
      <c r="C122" s="33" t="s">
        <v>67</v>
      </c>
      <c r="D122" s="29">
        <v>6</v>
      </c>
      <c r="E122" s="29">
        <v>7814.7950000000001</v>
      </c>
      <c r="F122" s="29">
        <v>6</v>
      </c>
      <c r="G122" s="29">
        <v>7814.7950000000001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29">
        <v>0</v>
      </c>
    </row>
    <row r="123" spans="1:17" x14ac:dyDescent="0.45">
      <c r="A123" s="74"/>
      <c r="B123" s="76"/>
      <c r="C123" s="33" t="s">
        <v>68</v>
      </c>
      <c r="D123" s="29">
        <v>1</v>
      </c>
      <c r="E123" s="29">
        <v>834.84</v>
      </c>
      <c r="F123" s="29">
        <v>1</v>
      </c>
      <c r="G123" s="29">
        <v>834.84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</row>
    <row r="124" spans="1:17" x14ac:dyDescent="0.45">
      <c r="A124" s="74" t="s">
        <v>119</v>
      </c>
      <c r="B124" s="76" t="s">
        <v>103</v>
      </c>
      <c r="C124" s="33" t="s">
        <v>67</v>
      </c>
      <c r="D124" s="29">
        <v>40</v>
      </c>
      <c r="E124" s="29">
        <v>114718.3805</v>
      </c>
      <c r="F124" s="29">
        <v>30</v>
      </c>
      <c r="G124" s="29">
        <v>24860.477999999999</v>
      </c>
      <c r="H124" s="29">
        <v>6</v>
      </c>
      <c r="I124" s="29">
        <v>39565.722399999999</v>
      </c>
      <c r="J124" s="29">
        <v>3</v>
      </c>
      <c r="K124" s="29">
        <v>33695</v>
      </c>
      <c r="L124" s="29">
        <v>1</v>
      </c>
      <c r="M124" s="29">
        <v>16597.180100000001</v>
      </c>
      <c r="N124" s="29">
        <v>0</v>
      </c>
      <c r="O124" s="29">
        <v>0</v>
      </c>
      <c r="P124" s="29">
        <v>0</v>
      </c>
      <c r="Q124" s="29">
        <v>0</v>
      </c>
    </row>
    <row r="125" spans="1:17" x14ac:dyDescent="0.45">
      <c r="A125" s="74"/>
      <c r="B125" s="76"/>
      <c r="C125" s="33" t="s">
        <v>68</v>
      </c>
      <c r="D125" s="29">
        <v>101</v>
      </c>
      <c r="E125" s="29">
        <v>755917.42989999999</v>
      </c>
      <c r="F125" s="29">
        <v>34</v>
      </c>
      <c r="G125" s="29">
        <v>40985.519099999998</v>
      </c>
      <c r="H125" s="29">
        <v>30</v>
      </c>
      <c r="I125" s="29">
        <v>201455.36410000001</v>
      </c>
      <c r="J125" s="29">
        <v>31</v>
      </c>
      <c r="K125" s="29">
        <v>388237.9497</v>
      </c>
      <c r="L125" s="29">
        <v>5</v>
      </c>
      <c r="M125" s="29">
        <v>89755.247000000003</v>
      </c>
      <c r="N125" s="29">
        <v>1</v>
      </c>
      <c r="O125" s="29">
        <v>35483.35</v>
      </c>
      <c r="P125" s="29">
        <v>0</v>
      </c>
      <c r="Q125" s="29">
        <v>0</v>
      </c>
    </row>
    <row r="126" spans="1:17" x14ac:dyDescent="0.45">
      <c r="A126" s="74"/>
      <c r="B126" s="76" t="s">
        <v>104</v>
      </c>
      <c r="C126" s="33" t="s">
        <v>67</v>
      </c>
      <c r="D126" s="29">
        <v>72</v>
      </c>
      <c r="E126" s="29">
        <v>89865.667300000001</v>
      </c>
      <c r="F126" s="29">
        <v>67</v>
      </c>
      <c r="G126" s="29">
        <v>44132.907899999998</v>
      </c>
      <c r="H126" s="29">
        <v>3</v>
      </c>
      <c r="I126" s="29">
        <v>19287.6594</v>
      </c>
      <c r="J126" s="29">
        <v>2</v>
      </c>
      <c r="K126" s="29">
        <v>26445.1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v>0</v>
      </c>
    </row>
    <row r="127" spans="1:17" x14ac:dyDescent="0.45">
      <c r="A127" s="74"/>
      <c r="B127" s="76"/>
      <c r="C127" s="33" t="s">
        <v>68</v>
      </c>
      <c r="D127" s="29">
        <v>104</v>
      </c>
      <c r="E127" s="29">
        <v>393682.91879999998</v>
      </c>
      <c r="F127" s="29">
        <v>70</v>
      </c>
      <c r="G127" s="29">
        <v>58251.5098</v>
      </c>
      <c r="H127" s="29">
        <v>24</v>
      </c>
      <c r="I127" s="29">
        <v>157306.99100000001</v>
      </c>
      <c r="J127" s="29">
        <v>8</v>
      </c>
      <c r="K127" s="29">
        <v>108301.357</v>
      </c>
      <c r="L127" s="29">
        <v>1</v>
      </c>
      <c r="M127" s="29">
        <v>26777.99</v>
      </c>
      <c r="N127" s="29">
        <v>1</v>
      </c>
      <c r="O127" s="29">
        <v>43045.071000000004</v>
      </c>
      <c r="P127" s="29">
        <v>0</v>
      </c>
      <c r="Q127" s="29">
        <v>0</v>
      </c>
    </row>
    <row r="128" spans="1:17" x14ac:dyDescent="0.45">
      <c r="A128" s="74"/>
      <c r="B128" s="76" t="s">
        <v>106</v>
      </c>
      <c r="C128" s="33" t="s">
        <v>67</v>
      </c>
      <c r="D128" s="29">
        <v>3</v>
      </c>
      <c r="E128" s="29">
        <v>1577.4383</v>
      </c>
      <c r="F128" s="29">
        <v>3</v>
      </c>
      <c r="G128" s="29">
        <v>1577.4383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</row>
    <row r="129" spans="1:17" x14ac:dyDescent="0.45">
      <c r="A129" s="74"/>
      <c r="B129" s="76"/>
      <c r="C129" s="33" t="s">
        <v>68</v>
      </c>
      <c r="D129" s="29">
        <v>4</v>
      </c>
      <c r="E129" s="29">
        <v>69030.021500000003</v>
      </c>
      <c r="F129" s="29">
        <v>1</v>
      </c>
      <c r="G129" s="29">
        <v>56.21</v>
      </c>
      <c r="H129" s="29">
        <v>0</v>
      </c>
      <c r="I129" s="29">
        <v>0</v>
      </c>
      <c r="J129" s="29">
        <v>1</v>
      </c>
      <c r="K129" s="29">
        <v>11166.12</v>
      </c>
      <c r="L129" s="29">
        <v>2</v>
      </c>
      <c r="M129" s="29">
        <v>57807.691500000001</v>
      </c>
      <c r="N129" s="29">
        <v>0</v>
      </c>
      <c r="O129" s="29">
        <v>0</v>
      </c>
      <c r="P129" s="29">
        <v>0</v>
      </c>
      <c r="Q129" s="29">
        <v>0</v>
      </c>
    </row>
    <row r="130" spans="1:17" x14ac:dyDescent="0.45">
      <c r="A130" s="74"/>
      <c r="B130" s="76" t="s">
        <v>108</v>
      </c>
      <c r="C130" s="33" t="s">
        <v>67</v>
      </c>
      <c r="D130" s="29">
        <v>1</v>
      </c>
      <c r="E130" s="29">
        <v>4966.8780999999999</v>
      </c>
      <c r="F130" s="29">
        <v>0</v>
      </c>
      <c r="G130" s="29">
        <v>0</v>
      </c>
      <c r="H130" s="29">
        <v>1</v>
      </c>
      <c r="I130" s="29">
        <v>4966.8780999999999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</row>
    <row r="131" spans="1:17" x14ac:dyDescent="0.45">
      <c r="A131" s="74"/>
      <c r="B131" s="76"/>
      <c r="C131" s="33" t="s">
        <v>68</v>
      </c>
      <c r="D131" s="29">
        <v>11</v>
      </c>
      <c r="E131" s="29">
        <v>135113.6949</v>
      </c>
      <c r="F131" s="29">
        <v>1</v>
      </c>
      <c r="G131" s="29">
        <v>2744.25</v>
      </c>
      <c r="H131" s="29">
        <v>5</v>
      </c>
      <c r="I131" s="29">
        <v>33714.472500000003</v>
      </c>
      <c r="J131" s="29">
        <v>3</v>
      </c>
      <c r="K131" s="29">
        <v>43217.95</v>
      </c>
      <c r="L131" s="29">
        <v>1</v>
      </c>
      <c r="M131" s="29">
        <v>20440.740000000002</v>
      </c>
      <c r="N131" s="29">
        <v>1</v>
      </c>
      <c r="O131" s="29">
        <v>34996.282399999996</v>
      </c>
      <c r="P131" s="29">
        <v>0</v>
      </c>
      <c r="Q131" s="29">
        <v>0</v>
      </c>
    </row>
    <row r="132" spans="1:17" x14ac:dyDescent="0.45">
      <c r="A132" s="74"/>
      <c r="B132" s="34" t="s">
        <v>109</v>
      </c>
      <c r="C132" s="33" t="s">
        <v>68</v>
      </c>
      <c r="D132" s="29">
        <v>1</v>
      </c>
      <c r="E132" s="29">
        <v>1812.69</v>
      </c>
      <c r="F132" s="29">
        <v>1</v>
      </c>
      <c r="G132" s="29">
        <v>1812.69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29">
        <v>0</v>
      </c>
    </row>
    <row r="133" spans="1:17" x14ac:dyDescent="0.45">
      <c r="A133" s="74"/>
      <c r="B133" s="76" t="s">
        <v>111</v>
      </c>
      <c r="C133" s="33" t="s">
        <v>67</v>
      </c>
      <c r="D133" s="29">
        <v>1</v>
      </c>
      <c r="E133" s="29">
        <v>1531.1</v>
      </c>
      <c r="F133" s="29">
        <v>1</v>
      </c>
      <c r="G133" s="29">
        <v>1531.1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</row>
    <row r="134" spans="1:17" x14ac:dyDescent="0.45">
      <c r="A134" s="74"/>
      <c r="B134" s="76"/>
      <c r="C134" s="33" t="s">
        <v>68</v>
      </c>
      <c r="D134" s="29">
        <v>21</v>
      </c>
      <c r="E134" s="29">
        <v>534647.98360000004</v>
      </c>
      <c r="F134" s="29">
        <v>0</v>
      </c>
      <c r="G134" s="29">
        <v>0</v>
      </c>
      <c r="H134" s="29">
        <v>2</v>
      </c>
      <c r="I134" s="29">
        <v>15034.03</v>
      </c>
      <c r="J134" s="29">
        <v>9</v>
      </c>
      <c r="K134" s="29">
        <v>125423.1312</v>
      </c>
      <c r="L134" s="29">
        <v>3</v>
      </c>
      <c r="M134" s="29">
        <v>88282.6538</v>
      </c>
      <c r="N134" s="29">
        <v>7</v>
      </c>
      <c r="O134" s="29">
        <v>305908.16859999998</v>
      </c>
      <c r="P134" s="29">
        <v>0</v>
      </c>
      <c r="Q134" s="29">
        <v>0</v>
      </c>
    </row>
    <row r="135" spans="1:17" x14ac:dyDescent="0.45">
      <c r="A135" s="74" t="s">
        <v>120</v>
      </c>
      <c r="B135" s="76" t="s">
        <v>103</v>
      </c>
      <c r="C135" s="33" t="s">
        <v>67</v>
      </c>
      <c r="D135" s="29">
        <v>2829</v>
      </c>
      <c r="E135" s="29">
        <v>5990508.0536500001</v>
      </c>
      <c r="F135" s="29">
        <v>2278</v>
      </c>
      <c r="G135" s="29">
        <v>1985093.9936500001</v>
      </c>
      <c r="H135" s="29">
        <v>516</v>
      </c>
      <c r="I135" s="29">
        <v>2583511.0040000002</v>
      </c>
      <c r="J135" s="29">
        <v>32</v>
      </c>
      <c r="K135" s="29">
        <v>393344.61700000003</v>
      </c>
      <c r="L135" s="29">
        <v>1</v>
      </c>
      <c r="M135" s="29">
        <v>21361.99</v>
      </c>
      <c r="N135" s="29">
        <v>1</v>
      </c>
      <c r="O135" s="29">
        <v>34360.735000000001</v>
      </c>
      <c r="P135" s="29">
        <v>1</v>
      </c>
      <c r="Q135" s="29">
        <v>972835.71400000004</v>
      </c>
    </row>
    <row r="136" spans="1:17" x14ac:dyDescent="0.45">
      <c r="A136" s="74"/>
      <c r="B136" s="76"/>
      <c r="C136" s="33" t="s">
        <v>68</v>
      </c>
      <c r="D136" s="29">
        <v>1666</v>
      </c>
      <c r="E136" s="29">
        <v>10363289.5111</v>
      </c>
      <c r="F136" s="29">
        <v>728</v>
      </c>
      <c r="G136" s="29">
        <v>918651.71149999998</v>
      </c>
      <c r="H136" s="29">
        <v>723</v>
      </c>
      <c r="I136" s="29">
        <v>4270266.7389000002</v>
      </c>
      <c r="J136" s="29">
        <v>156</v>
      </c>
      <c r="K136" s="29">
        <v>1928933.9526</v>
      </c>
      <c r="L136" s="29">
        <v>51</v>
      </c>
      <c r="M136" s="29">
        <v>1084911.4201</v>
      </c>
      <c r="N136" s="29">
        <v>6</v>
      </c>
      <c r="O136" s="29">
        <v>258171.62</v>
      </c>
      <c r="P136" s="29">
        <v>2</v>
      </c>
      <c r="Q136" s="29">
        <v>1902354.068</v>
      </c>
    </row>
    <row r="137" spans="1:17" x14ac:dyDescent="0.45">
      <c r="A137" s="74"/>
      <c r="B137" s="76" t="s">
        <v>104</v>
      </c>
      <c r="C137" s="33" t="s">
        <v>67</v>
      </c>
      <c r="D137" s="29">
        <v>2029</v>
      </c>
      <c r="E137" s="29">
        <v>4076892.2111</v>
      </c>
      <c r="F137" s="29">
        <v>1590</v>
      </c>
      <c r="G137" s="29">
        <v>1685045.6135</v>
      </c>
      <c r="H137" s="29">
        <v>410</v>
      </c>
      <c r="I137" s="29">
        <v>2037973.0375999999</v>
      </c>
      <c r="J137" s="29">
        <v>28</v>
      </c>
      <c r="K137" s="29">
        <v>335791.6</v>
      </c>
      <c r="L137" s="29">
        <v>1</v>
      </c>
      <c r="M137" s="29">
        <v>18081.96</v>
      </c>
      <c r="N137" s="29">
        <v>0</v>
      </c>
      <c r="O137" s="29">
        <v>0</v>
      </c>
      <c r="P137" s="29">
        <v>0</v>
      </c>
      <c r="Q137" s="29">
        <v>0</v>
      </c>
    </row>
    <row r="138" spans="1:17" x14ac:dyDescent="0.45">
      <c r="A138" s="74"/>
      <c r="B138" s="76"/>
      <c r="C138" s="33" t="s">
        <v>68</v>
      </c>
      <c r="D138" s="29">
        <v>1307</v>
      </c>
      <c r="E138" s="29">
        <v>7085635.5480000004</v>
      </c>
      <c r="F138" s="29">
        <v>598</v>
      </c>
      <c r="G138" s="29">
        <v>658488.41810000001</v>
      </c>
      <c r="H138" s="29">
        <v>509</v>
      </c>
      <c r="I138" s="29">
        <v>3022180.8462999999</v>
      </c>
      <c r="J138" s="29">
        <v>124</v>
      </c>
      <c r="K138" s="29">
        <v>1554373.1029999999</v>
      </c>
      <c r="L138" s="29">
        <v>67</v>
      </c>
      <c r="M138" s="29">
        <v>1434885.7250000001</v>
      </c>
      <c r="N138" s="29">
        <v>8</v>
      </c>
      <c r="O138" s="29">
        <v>329923.38559999998</v>
      </c>
      <c r="P138" s="29">
        <v>1</v>
      </c>
      <c r="Q138" s="29">
        <v>85784.07</v>
      </c>
    </row>
    <row r="139" spans="1:17" x14ac:dyDescent="0.45">
      <c r="A139" s="74"/>
      <c r="B139" s="76" t="s">
        <v>105</v>
      </c>
      <c r="C139" s="33" t="s">
        <v>67</v>
      </c>
      <c r="D139" s="29">
        <v>7</v>
      </c>
      <c r="E139" s="29">
        <v>31314.79</v>
      </c>
      <c r="F139" s="29">
        <v>4</v>
      </c>
      <c r="G139" s="29">
        <v>2332.06</v>
      </c>
      <c r="H139" s="29">
        <v>2</v>
      </c>
      <c r="I139" s="29">
        <v>16432.54</v>
      </c>
      <c r="J139" s="29">
        <v>1</v>
      </c>
      <c r="K139" s="29">
        <v>12550.19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</row>
    <row r="140" spans="1:17" x14ac:dyDescent="0.45">
      <c r="A140" s="74"/>
      <c r="B140" s="76"/>
      <c r="C140" s="33" t="s">
        <v>68</v>
      </c>
      <c r="D140" s="29">
        <v>12</v>
      </c>
      <c r="E140" s="29">
        <v>242895.89199999999</v>
      </c>
      <c r="F140" s="29">
        <v>0</v>
      </c>
      <c r="G140" s="29">
        <v>0</v>
      </c>
      <c r="H140" s="29">
        <v>3</v>
      </c>
      <c r="I140" s="29">
        <v>18129.87</v>
      </c>
      <c r="J140" s="29">
        <v>6</v>
      </c>
      <c r="K140" s="29">
        <v>75783.251999999993</v>
      </c>
      <c r="L140" s="29">
        <v>1</v>
      </c>
      <c r="M140" s="29">
        <v>30230.52</v>
      </c>
      <c r="N140" s="29">
        <v>1</v>
      </c>
      <c r="O140" s="29">
        <v>38016.81</v>
      </c>
      <c r="P140" s="29">
        <v>1</v>
      </c>
      <c r="Q140" s="29">
        <v>80735.44</v>
      </c>
    </row>
    <row r="141" spans="1:17" x14ac:dyDescent="0.45">
      <c r="A141" s="74"/>
      <c r="B141" s="76" t="s">
        <v>106</v>
      </c>
      <c r="C141" s="33" t="s">
        <v>67</v>
      </c>
      <c r="D141" s="29">
        <v>165</v>
      </c>
      <c r="E141" s="29">
        <v>369967.47899999999</v>
      </c>
      <c r="F141" s="29">
        <v>126</v>
      </c>
      <c r="G141" s="29">
        <v>123480.79300000001</v>
      </c>
      <c r="H141" s="29">
        <v>34</v>
      </c>
      <c r="I141" s="29">
        <v>185739.929</v>
      </c>
      <c r="J141" s="29">
        <v>4</v>
      </c>
      <c r="K141" s="29">
        <v>43511.214999999997</v>
      </c>
      <c r="L141" s="29">
        <v>1</v>
      </c>
      <c r="M141" s="29">
        <v>17235.542000000001</v>
      </c>
      <c r="N141" s="29">
        <v>0</v>
      </c>
      <c r="O141" s="29">
        <v>0</v>
      </c>
      <c r="P141" s="29">
        <v>0</v>
      </c>
      <c r="Q141" s="29">
        <v>0</v>
      </c>
    </row>
    <row r="142" spans="1:17" x14ac:dyDescent="0.45">
      <c r="A142" s="74"/>
      <c r="B142" s="76"/>
      <c r="C142" s="33" t="s">
        <v>68</v>
      </c>
      <c r="D142" s="29">
        <v>318</v>
      </c>
      <c r="E142" s="29">
        <v>5397499.7589250002</v>
      </c>
      <c r="F142" s="29">
        <v>88</v>
      </c>
      <c r="G142" s="29">
        <v>121512.3346</v>
      </c>
      <c r="H142" s="29">
        <v>108</v>
      </c>
      <c r="I142" s="29">
        <v>680823.38989999995</v>
      </c>
      <c r="J142" s="29">
        <v>39</v>
      </c>
      <c r="K142" s="29">
        <v>481231.21250000002</v>
      </c>
      <c r="L142" s="29">
        <v>38</v>
      </c>
      <c r="M142" s="29">
        <v>929084.03760000004</v>
      </c>
      <c r="N142" s="29">
        <v>27</v>
      </c>
      <c r="O142" s="29">
        <v>1232658.265325</v>
      </c>
      <c r="P142" s="29">
        <v>18</v>
      </c>
      <c r="Q142" s="29">
        <v>1952190.5190000001</v>
      </c>
    </row>
    <row r="143" spans="1:17" x14ac:dyDescent="0.45">
      <c r="A143" s="74"/>
      <c r="B143" s="76" t="s">
        <v>107</v>
      </c>
      <c r="C143" s="33" t="s">
        <v>67</v>
      </c>
      <c r="D143" s="29">
        <v>32</v>
      </c>
      <c r="E143" s="29">
        <v>194184.75899999999</v>
      </c>
      <c r="F143" s="29">
        <v>10</v>
      </c>
      <c r="G143" s="29">
        <v>17508.55</v>
      </c>
      <c r="H143" s="29">
        <v>18</v>
      </c>
      <c r="I143" s="29">
        <v>107160.079</v>
      </c>
      <c r="J143" s="29">
        <v>2</v>
      </c>
      <c r="K143" s="29">
        <v>21508.880000000001</v>
      </c>
      <c r="L143" s="29">
        <v>2</v>
      </c>
      <c r="M143" s="29">
        <v>48007.25</v>
      </c>
      <c r="N143" s="29">
        <v>0</v>
      </c>
      <c r="O143" s="29">
        <v>0</v>
      </c>
      <c r="P143" s="29">
        <v>0</v>
      </c>
      <c r="Q143" s="29">
        <v>0</v>
      </c>
    </row>
    <row r="144" spans="1:17" x14ac:dyDescent="0.45">
      <c r="A144" s="74"/>
      <c r="B144" s="76"/>
      <c r="C144" s="33" t="s">
        <v>68</v>
      </c>
      <c r="D144" s="29">
        <v>54</v>
      </c>
      <c r="E144" s="29">
        <v>462046.255</v>
      </c>
      <c r="F144" s="29">
        <v>5</v>
      </c>
      <c r="G144" s="29">
        <v>7148.8549999999996</v>
      </c>
      <c r="H144" s="29">
        <v>32</v>
      </c>
      <c r="I144" s="29">
        <v>203122.23</v>
      </c>
      <c r="J144" s="29">
        <v>10</v>
      </c>
      <c r="K144" s="29">
        <v>127803.53</v>
      </c>
      <c r="L144" s="29">
        <v>7</v>
      </c>
      <c r="M144" s="29">
        <v>123971.64</v>
      </c>
      <c r="N144" s="29">
        <v>0</v>
      </c>
      <c r="O144" s="29">
        <v>0</v>
      </c>
      <c r="P144" s="29">
        <v>0</v>
      </c>
      <c r="Q144" s="29">
        <v>0</v>
      </c>
    </row>
    <row r="145" spans="1:17" x14ac:dyDescent="0.45">
      <c r="A145" s="74"/>
      <c r="B145" s="76" t="s">
        <v>108</v>
      </c>
      <c r="C145" s="33" t="s">
        <v>67</v>
      </c>
      <c r="D145" s="29">
        <v>352</v>
      </c>
      <c r="E145" s="29">
        <v>1079685.8455999999</v>
      </c>
      <c r="F145" s="29">
        <v>214</v>
      </c>
      <c r="G145" s="29">
        <v>299037.01789999998</v>
      </c>
      <c r="H145" s="29">
        <v>130</v>
      </c>
      <c r="I145" s="29">
        <v>678492.96770000004</v>
      </c>
      <c r="J145" s="29">
        <v>7</v>
      </c>
      <c r="K145" s="29">
        <v>84963.03</v>
      </c>
      <c r="L145" s="29">
        <v>1</v>
      </c>
      <c r="M145" s="29">
        <v>17192.830000000002</v>
      </c>
      <c r="N145" s="29">
        <v>0</v>
      </c>
      <c r="O145" s="29">
        <v>0</v>
      </c>
      <c r="P145" s="29">
        <v>0</v>
      </c>
      <c r="Q145" s="29">
        <v>0</v>
      </c>
    </row>
    <row r="146" spans="1:17" x14ac:dyDescent="0.45">
      <c r="A146" s="74"/>
      <c r="B146" s="76"/>
      <c r="C146" s="33" t="s">
        <v>68</v>
      </c>
      <c r="D146" s="29">
        <v>162</v>
      </c>
      <c r="E146" s="29">
        <v>1281684.6691000001</v>
      </c>
      <c r="F146" s="29">
        <v>31</v>
      </c>
      <c r="G146" s="29">
        <v>53271.127099999998</v>
      </c>
      <c r="H146" s="29">
        <v>100</v>
      </c>
      <c r="I146" s="29">
        <v>559535.9</v>
      </c>
      <c r="J146" s="29">
        <v>16</v>
      </c>
      <c r="K146" s="29">
        <v>216404.66699999999</v>
      </c>
      <c r="L146" s="29">
        <v>11</v>
      </c>
      <c r="M146" s="29">
        <v>217764.095</v>
      </c>
      <c r="N146" s="29">
        <v>4</v>
      </c>
      <c r="O146" s="29">
        <v>234708.88</v>
      </c>
      <c r="P146" s="29">
        <v>0</v>
      </c>
      <c r="Q146" s="29">
        <v>0</v>
      </c>
    </row>
    <row r="147" spans="1:17" x14ac:dyDescent="0.45">
      <c r="A147" s="74"/>
      <c r="B147" s="76" t="s">
        <v>109</v>
      </c>
      <c r="C147" s="33" t="s">
        <v>67</v>
      </c>
      <c r="D147" s="29">
        <v>132</v>
      </c>
      <c r="E147" s="29">
        <v>204105.51139999999</v>
      </c>
      <c r="F147" s="29">
        <v>109</v>
      </c>
      <c r="G147" s="29">
        <v>107723.95570000001</v>
      </c>
      <c r="H147" s="29">
        <v>23</v>
      </c>
      <c r="I147" s="29">
        <v>96381.555699999997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  <c r="P147" s="29">
        <v>0</v>
      </c>
      <c r="Q147" s="29">
        <v>0</v>
      </c>
    </row>
    <row r="148" spans="1:17" x14ac:dyDescent="0.45">
      <c r="A148" s="74"/>
      <c r="B148" s="76"/>
      <c r="C148" s="33" t="s">
        <v>68</v>
      </c>
      <c r="D148" s="29">
        <v>89</v>
      </c>
      <c r="E148" s="29">
        <v>469644.23959999997</v>
      </c>
      <c r="F148" s="29">
        <v>22</v>
      </c>
      <c r="G148" s="29">
        <v>15280.341</v>
      </c>
      <c r="H148" s="29">
        <v>59</v>
      </c>
      <c r="I148" s="29">
        <v>317014.2438</v>
      </c>
      <c r="J148" s="29">
        <v>4</v>
      </c>
      <c r="K148" s="29">
        <v>48604.652800000003</v>
      </c>
      <c r="L148" s="29">
        <v>3</v>
      </c>
      <c r="M148" s="29">
        <v>52397.449000000001</v>
      </c>
      <c r="N148" s="29">
        <v>1</v>
      </c>
      <c r="O148" s="29">
        <v>36347.553</v>
      </c>
      <c r="P148" s="29">
        <v>0</v>
      </c>
      <c r="Q148" s="29">
        <v>0</v>
      </c>
    </row>
    <row r="149" spans="1:17" x14ac:dyDescent="0.45">
      <c r="A149" s="74"/>
      <c r="B149" s="34" t="s">
        <v>110</v>
      </c>
      <c r="C149" s="33" t="s">
        <v>68</v>
      </c>
      <c r="D149" s="29">
        <v>1</v>
      </c>
      <c r="E149" s="29">
        <v>16281.31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1</v>
      </c>
      <c r="M149" s="29">
        <v>16281.31</v>
      </c>
      <c r="N149" s="29">
        <v>0</v>
      </c>
      <c r="O149" s="29">
        <v>0</v>
      </c>
      <c r="P149" s="29">
        <v>0</v>
      </c>
      <c r="Q149" s="29">
        <v>0</v>
      </c>
    </row>
    <row r="150" spans="1:17" x14ac:dyDescent="0.45">
      <c r="A150" s="74"/>
      <c r="B150" s="76" t="s">
        <v>111</v>
      </c>
      <c r="C150" s="33" t="s">
        <v>67</v>
      </c>
      <c r="D150" s="29">
        <v>468</v>
      </c>
      <c r="E150" s="29">
        <v>1544669.9617999999</v>
      </c>
      <c r="F150" s="29">
        <v>323</v>
      </c>
      <c r="G150" s="29">
        <v>471403.8665</v>
      </c>
      <c r="H150" s="29">
        <v>121</v>
      </c>
      <c r="I150" s="29">
        <v>652766.45429999998</v>
      </c>
      <c r="J150" s="29">
        <v>11</v>
      </c>
      <c r="K150" s="29">
        <v>142511.59</v>
      </c>
      <c r="L150" s="29">
        <v>12</v>
      </c>
      <c r="M150" s="29">
        <v>242976.72099999999</v>
      </c>
      <c r="N150" s="29">
        <v>1</v>
      </c>
      <c r="O150" s="29">
        <v>35011.33</v>
      </c>
      <c r="P150" s="29">
        <v>0</v>
      </c>
      <c r="Q150" s="29">
        <v>0</v>
      </c>
    </row>
    <row r="151" spans="1:17" x14ac:dyDescent="0.45">
      <c r="A151" s="74"/>
      <c r="B151" s="76"/>
      <c r="C151" s="33" t="s">
        <v>68</v>
      </c>
      <c r="D151" s="29">
        <v>1042</v>
      </c>
      <c r="E151" s="29">
        <v>17277023.865800001</v>
      </c>
      <c r="F151" s="29">
        <v>272</v>
      </c>
      <c r="G151" s="29">
        <v>450367.72110000002</v>
      </c>
      <c r="H151" s="29">
        <v>270</v>
      </c>
      <c r="I151" s="29">
        <v>1656966.7675999999</v>
      </c>
      <c r="J151" s="29">
        <v>149</v>
      </c>
      <c r="K151" s="29">
        <v>1957572.5033</v>
      </c>
      <c r="L151" s="29">
        <v>227</v>
      </c>
      <c r="M151" s="29">
        <v>5108251.7626</v>
      </c>
      <c r="N151" s="29">
        <v>85</v>
      </c>
      <c r="O151" s="29">
        <v>3815371.0666999999</v>
      </c>
      <c r="P151" s="29">
        <v>39</v>
      </c>
      <c r="Q151" s="29">
        <v>4288494.0444999998</v>
      </c>
    </row>
    <row r="152" spans="1:17" x14ac:dyDescent="0.45">
      <c r="A152" s="74"/>
      <c r="B152" s="76" t="s">
        <v>112</v>
      </c>
      <c r="C152" s="33" t="s">
        <v>67</v>
      </c>
      <c r="D152" s="29">
        <v>93</v>
      </c>
      <c r="E152" s="29">
        <v>190806.21950000001</v>
      </c>
      <c r="F152" s="29">
        <v>69</v>
      </c>
      <c r="G152" s="29">
        <v>78015.434500000003</v>
      </c>
      <c r="H152" s="29">
        <v>24</v>
      </c>
      <c r="I152" s="29">
        <v>112790.785</v>
      </c>
      <c r="J152" s="29">
        <v>0</v>
      </c>
      <c r="K152" s="29">
        <v>0</v>
      </c>
      <c r="L152" s="29">
        <v>0</v>
      </c>
      <c r="M152" s="29">
        <v>0</v>
      </c>
      <c r="N152" s="29">
        <v>0</v>
      </c>
      <c r="O152" s="29">
        <v>0</v>
      </c>
      <c r="P152" s="29">
        <v>0</v>
      </c>
      <c r="Q152" s="29">
        <v>0</v>
      </c>
    </row>
    <row r="153" spans="1:17" x14ac:dyDescent="0.45">
      <c r="A153" s="74"/>
      <c r="B153" s="76"/>
      <c r="C153" s="33" t="s">
        <v>68</v>
      </c>
      <c r="D153" s="29">
        <v>159</v>
      </c>
      <c r="E153" s="29">
        <v>700371.08250000002</v>
      </c>
      <c r="F153" s="29">
        <v>116</v>
      </c>
      <c r="G153" s="29">
        <v>100959.90949999999</v>
      </c>
      <c r="H153" s="29">
        <v>22</v>
      </c>
      <c r="I153" s="29">
        <v>114911.618</v>
      </c>
      <c r="J153" s="29">
        <v>5</v>
      </c>
      <c r="K153" s="29">
        <v>64647.291499999999</v>
      </c>
      <c r="L153" s="29">
        <v>14</v>
      </c>
      <c r="M153" s="29">
        <v>335429.31349999999</v>
      </c>
      <c r="N153" s="29">
        <v>2</v>
      </c>
      <c r="O153" s="29">
        <v>84422.95</v>
      </c>
      <c r="P153" s="29">
        <v>0</v>
      </c>
      <c r="Q153" s="29">
        <v>0</v>
      </c>
    </row>
    <row r="154" spans="1:17" x14ac:dyDescent="0.45">
      <c r="A154" s="74" t="s">
        <v>121</v>
      </c>
      <c r="B154" s="76" t="s">
        <v>103</v>
      </c>
      <c r="C154" s="33" t="s">
        <v>67</v>
      </c>
      <c r="D154" s="29">
        <v>488</v>
      </c>
      <c r="E154" s="29">
        <v>467923.90919999999</v>
      </c>
      <c r="F154" s="29">
        <v>455</v>
      </c>
      <c r="G154" s="29">
        <v>307072.21629999997</v>
      </c>
      <c r="H154" s="29">
        <v>33</v>
      </c>
      <c r="I154" s="29">
        <v>160851.69289999999</v>
      </c>
      <c r="J154" s="29">
        <v>0</v>
      </c>
      <c r="K154" s="29">
        <v>0</v>
      </c>
      <c r="L154" s="29">
        <v>0</v>
      </c>
      <c r="M154" s="29">
        <v>0</v>
      </c>
      <c r="N154" s="29">
        <v>0</v>
      </c>
      <c r="O154" s="29">
        <v>0</v>
      </c>
      <c r="P154" s="29">
        <v>0</v>
      </c>
      <c r="Q154" s="29">
        <v>0</v>
      </c>
    </row>
    <row r="155" spans="1:17" x14ac:dyDescent="0.45">
      <c r="A155" s="74"/>
      <c r="B155" s="76"/>
      <c r="C155" s="33" t="s">
        <v>68</v>
      </c>
      <c r="D155" s="29">
        <v>144</v>
      </c>
      <c r="E155" s="29">
        <v>428727.0209</v>
      </c>
      <c r="F155" s="29">
        <v>89</v>
      </c>
      <c r="G155" s="29">
        <v>75205.906499999997</v>
      </c>
      <c r="H155" s="29">
        <v>46</v>
      </c>
      <c r="I155" s="29">
        <v>249376.76620000001</v>
      </c>
      <c r="J155" s="29">
        <v>9</v>
      </c>
      <c r="K155" s="29">
        <v>104144.34819999999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9">
        <v>0</v>
      </c>
    </row>
    <row r="156" spans="1:17" x14ac:dyDescent="0.45">
      <c r="A156" s="74"/>
      <c r="B156" s="76" t="s">
        <v>104</v>
      </c>
      <c r="C156" s="33" t="s">
        <v>67</v>
      </c>
      <c r="D156" s="29">
        <v>266</v>
      </c>
      <c r="E156" s="29">
        <v>324933.67239999998</v>
      </c>
      <c r="F156" s="29">
        <v>238</v>
      </c>
      <c r="G156" s="29">
        <v>207994.65340000001</v>
      </c>
      <c r="H156" s="29">
        <v>28</v>
      </c>
      <c r="I156" s="29">
        <v>116939.019</v>
      </c>
      <c r="J156" s="2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  <c r="P156" s="29">
        <v>0</v>
      </c>
      <c r="Q156" s="29">
        <v>0</v>
      </c>
    </row>
    <row r="157" spans="1:17" x14ac:dyDescent="0.45">
      <c r="A157" s="74"/>
      <c r="B157" s="76"/>
      <c r="C157" s="33" t="s">
        <v>68</v>
      </c>
      <c r="D157" s="29">
        <v>113</v>
      </c>
      <c r="E157" s="29">
        <v>425307.33029999997</v>
      </c>
      <c r="F157" s="29">
        <v>64</v>
      </c>
      <c r="G157" s="29">
        <v>63173.562599999997</v>
      </c>
      <c r="H157" s="29">
        <v>39</v>
      </c>
      <c r="I157" s="29">
        <v>195691.36199999999</v>
      </c>
      <c r="J157" s="29">
        <v>6</v>
      </c>
      <c r="K157" s="29">
        <v>70492.589500000002</v>
      </c>
      <c r="L157" s="29">
        <v>3</v>
      </c>
      <c r="M157" s="29">
        <v>59386.066200000001</v>
      </c>
      <c r="N157" s="29">
        <v>1</v>
      </c>
      <c r="O157" s="29">
        <v>36563.75</v>
      </c>
      <c r="P157" s="29">
        <v>0</v>
      </c>
      <c r="Q157" s="29">
        <v>0</v>
      </c>
    </row>
    <row r="158" spans="1:17" x14ac:dyDescent="0.45">
      <c r="A158" s="74"/>
      <c r="B158" s="76" t="s">
        <v>105</v>
      </c>
      <c r="C158" s="33" t="s">
        <v>67</v>
      </c>
      <c r="D158" s="29">
        <v>2</v>
      </c>
      <c r="E158" s="29">
        <v>16936.34</v>
      </c>
      <c r="F158" s="29">
        <v>0</v>
      </c>
      <c r="G158" s="29">
        <v>0</v>
      </c>
      <c r="H158" s="29">
        <v>1</v>
      </c>
      <c r="I158" s="29">
        <v>6781.5</v>
      </c>
      <c r="J158" s="29">
        <v>1</v>
      </c>
      <c r="K158" s="29">
        <v>10154.84</v>
      </c>
      <c r="L158" s="29">
        <v>0</v>
      </c>
      <c r="M158" s="29">
        <v>0</v>
      </c>
      <c r="N158" s="29">
        <v>0</v>
      </c>
      <c r="O158" s="29">
        <v>0</v>
      </c>
      <c r="P158" s="29">
        <v>0</v>
      </c>
      <c r="Q158" s="29">
        <v>0</v>
      </c>
    </row>
    <row r="159" spans="1:17" x14ac:dyDescent="0.45">
      <c r="A159" s="74"/>
      <c r="B159" s="76"/>
      <c r="C159" s="33" t="s">
        <v>68</v>
      </c>
      <c r="D159" s="29">
        <v>2</v>
      </c>
      <c r="E159" s="29">
        <v>54152.45</v>
      </c>
      <c r="F159" s="29">
        <v>0</v>
      </c>
      <c r="G159" s="29">
        <v>0</v>
      </c>
      <c r="H159" s="29">
        <v>1</v>
      </c>
      <c r="I159" s="29">
        <v>6868.86</v>
      </c>
      <c r="J159" s="29">
        <v>0</v>
      </c>
      <c r="K159" s="29">
        <v>0</v>
      </c>
      <c r="L159" s="29">
        <v>0</v>
      </c>
      <c r="M159" s="29">
        <v>0</v>
      </c>
      <c r="N159" s="29">
        <v>1</v>
      </c>
      <c r="O159" s="29">
        <v>47283.59</v>
      </c>
      <c r="P159" s="29">
        <v>0</v>
      </c>
      <c r="Q159" s="29">
        <v>0</v>
      </c>
    </row>
    <row r="160" spans="1:17" x14ac:dyDescent="0.45">
      <c r="A160" s="74"/>
      <c r="B160" s="76" t="s">
        <v>106</v>
      </c>
      <c r="C160" s="33" t="s">
        <v>67</v>
      </c>
      <c r="D160" s="29">
        <v>28</v>
      </c>
      <c r="E160" s="29">
        <v>50815.154000000002</v>
      </c>
      <c r="F160" s="29">
        <v>22</v>
      </c>
      <c r="G160" s="29">
        <v>22181.484</v>
      </c>
      <c r="H160" s="29">
        <v>6</v>
      </c>
      <c r="I160" s="29">
        <v>28633.67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</row>
    <row r="161" spans="1:17" x14ac:dyDescent="0.45">
      <c r="A161" s="74"/>
      <c r="B161" s="76"/>
      <c r="C161" s="33" t="s">
        <v>68</v>
      </c>
      <c r="D161" s="29">
        <v>46</v>
      </c>
      <c r="E161" s="29">
        <v>354008.06099999999</v>
      </c>
      <c r="F161" s="29">
        <v>21</v>
      </c>
      <c r="G161" s="29">
        <v>32013.187000000002</v>
      </c>
      <c r="H161" s="29">
        <v>13</v>
      </c>
      <c r="I161" s="29">
        <v>76867.233999999997</v>
      </c>
      <c r="J161" s="29">
        <v>5</v>
      </c>
      <c r="K161" s="29">
        <v>66059.929999999993</v>
      </c>
      <c r="L161" s="29">
        <v>6</v>
      </c>
      <c r="M161" s="29">
        <v>125917.43</v>
      </c>
      <c r="N161" s="29">
        <v>1</v>
      </c>
      <c r="O161" s="29">
        <v>53150.28</v>
      </c>
      <c r="P161" s="29">
        <v>0</v>
      </c>
      <c r="Q161" s="29">
        <v>0</v>
      </c>
    </row>
    <row r="162" spans="1:17" x14ac:dyDescent="0.45">
      <c r="A162" s="74"/>
      <c r="B162" s="76" t="s">
        <v>107</v>
      </c>
      <c r="C162" s="33" t="s">
        <v>67</v>
      </c>
      <c r="D162" s="29">
        <v>2</v>
      </c>
      <c r="E162" s="29">
        <v>17658.38</v>
      </c>
      <c r="F162" s="29">
        <v>1</v>
      </c>
      <c r="G162" s="29">
        <v>580.17999999999995</v>
      </c>
      <c r="H162" s="29">
        <v>0</v>
      </c>
      <c r="I162" s="29">
        <v>0</v>
      </c>
      <c r="J162" s="29">
        <v>0</v>
      </c>
      <c r="K162" s="29">
        <v>0</v>
      </c>
      <c r="L162" s="29">
        <v>1</v>
      </c>
      <c r="M162" s="29">
        <v>17078.2</v>
      </c>
      <c r="N162" s="29">
        <v>0</v>
      </c>
      <c r="O162" s="29">
        <v>0</v>
      </c>
      <c r="P162" s="29">
        <v>0</v>
      </c>
      <c r="Q162" s="29">
        <v>0</v>
      </c>
    </row>
    <row r="163" spans="1:17" x14ac:dyDescent="0.45">
      <c r="A163" s="74"/>
      <c r="B163" s="76"/>
      <c r="C163" s="33" t="s">
        <v>68</v>
      </c>
      <c r="D163" s="29">
        <v>2</v>
      </c>
      <c r="E163" s="29">
        <v>18550.919999999998</v>
      </c>
      <c r="F163" s="29">
        <v>0</v>
      </c>
      <c r="G163" s="29">
        <v>0</v>
      </c>
      <c r="H163" s="29">
        <v>2</v>
      </c>
      <c r="I163" s="29">
        <v>18550.919999999998</v>
      </c>
      <c r="J163" s="29">
        <v>0</v>
      </c>
      <c r="K163" s="29">
        <v>0</v>
      </c>
      <c r="L163" s="29">
        <v>0</v>
      </c>
      <c r="M163" s="29">
        <v>0</v>
      </c>
      <c r="N163" s="29">
        <v>0</v>
      </c>
      <c r="O163" s="29">
        <v>0</v>
      </c>
      <c r="P163" s="29">
        <v>0</v>
      </c>
      <c r="Q163" s="29">
        <v>0</v>
      </c>
    </row>
    <row r="164" spans="1:17" x14ac:dyDescent="0.45">
      <c r="A164" s="74"/>
      <c r="B164" s="76" t="s">
        <v>108</v>
      </c>
      <c r="C164" s="33" t="s">
        <v>67</v>
      </c>
      <c r="D164" s="29">
        <v>8</v>
      </c>
      <c r="E164" s="29">
        <v>37790.625</v>
      </c>
      <c r="F164" s="29">
        <v>4</v>
      </c>
      <c r="G164" s="29">
        <v>6401.5050000000001</v>
      </c>
      <c r="H164" s="29">
        <v>4</v>
      </c>
      <c r="I164" s="29">
        <v>31389.119999999999</v>
      </c>
      <c r="J164" s="29">
        <v>0</v>
      </c>
      <c r="K164" s="29">
        <v>0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</row>
    <row r="165" spans="1:17" x14ac:dyDescent="0.45">
      <c r="A165" s="74"/>
      <c r="B165" s="76"/>
      <c r="C165" s="33" t="s">
        <v>68</v>
      </c>
      <c r="D165" s="29">
        <v>4</v>
      </c>
      <c r="E165" s="29">
        <v>25726.71</v>
      </c>
      <c r="F165" s="29">
        <v>0</v>
      </c>
      <c r="G165" s="29">
        <v>0</v>
      </c>
      <c r="H165" s="29">
        <v>4</v>
      </c>
      <c r="I165" s="29">
        <v>25726.71</v>
      </c>
      <c r="J165" s="29">
        <v>0</v>
      </c>
      <c r="K165" s="29">
        <v>0</v>
      </c>
      <c r="L165" s="29">
        <v>0</v>
      </c>
      <c r="M165" s="29">
        <v>0</v>
      </c>
      <c r="N165" s="29">
        <v>0</v>
      </c>
      <c r="O165" s="29">
        <v>0</v>
      </c>
      <c r="P165" s="29">
        <v>0</v>
      </c>
      <c r="Q165" s="29">
        <v>0</v>
      </c>
    </row>
    <row r="166" spans="1:17" x14ac:dyDescent="0.45">
      <c r="A166" s="74"/>
      <c r="B166" s="76" t="s">
        <v>109</v>
      </c>
      <c r="C166" s="33" t="s">
        <v>67</v>
      </c>
      <c r="D166" s="29">
        <v>14</v>
      </c>
      <c r="E166" s="29">
        <v>17397.009999999998</v>
      </c>
      <c r="F166" s="29">
        <v>13</v>
      </c>
      <c r="G166" s="29">
        <v>10727.44</v>
      </c>
      <c r="H166" s="29">
        <v>1</v>
      </c>
      <c r="I166" s="29">
        <v>6669.57</v>
      </c>
      <c r="J166" s="29">
        <v>0</v>
      </c>
      <c r="K166" s="29">
        <v>0</v>
      </c>
      <c r="L166" s="29">
        <v>0</v>
      </c>
      <c r="M166" s="29">
        <v>0</v>
      </c>
      <c r="N166" s="29">
        <v>0</v>
      </c>
      <c r="O166" s="29">
        <v>0</v>
      </c>
      <c r="P166" s="29">
        <v>0</v>
      </c>
      <c r="Q166" s="29">
        <v>0</v>
      </c>
    </row>
    <row r="167" spans="1:17" x14ac:dyDescent="0.45">
      <c r="A167" s="74"/>
      <c r="B167" s="76"/>
      <c r="C167" s="33" t="s">
        <v>68</v>
      </c>
      <c r="D167" s="29">
        <v>12</v>
      </c>
      <c r="E167" s="29">
        <v>23317.994999999999</v>
      </c>
      <c r="F167" s="29">
        <v>7</v>
      </c>
      <c r="G167" s="29">
        <v>5403.5550000000003</v>
      </c>
      <c r="H167" s="29">
        <v>5</v>
      </c>
      <c r="I167" s="29">
        <v>17914.439999999999</v>
      </c>
      <c r="J167" s="29">
        <v>0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  <c r="P167" s="29">
        <v>0</v>
      </c>
      <c r="Q167" s="29">
        <v>0</v>
      </c>
    </row>
    <row r="168" spans="1:17" x14ac:dyDescent="0.45">
      <c r="A168" s="74"/>
      <c r="B168" s="76" t="s">
        <v>111</v>
      </c>
      <c r="C168" s="33" t="s">
        <v>67</v>
      </c>
      <c r="D168" s="29">
        <v>23</v>
      </c>
      <c r="E168" s="29">
        <v>70977.175000000003</v>
      </c>
      <c r="F168" s="29">
        <v>15</v>
      </c>
      <c r="G168" s="29">
        <v>26842.915000000001</v>
      </c>
      <c r="H168" s="29">
        <v>8</v>
      </c>
      <c r="I168" s="29">
        <v>44134.26</v>
      </c>
      <c r="J168" s="29">
        <v>0</v>
      </c>
      <c r="K168" s="29">
        <v>0</v>
      </c>
      <c r="L168" s="29">
        <v>0</v>
      </c>
      <c r="M168" s="29">
        <v>0</v>
      </c>
      <c r="N168" s="29">
        <v>0</v>
      </c>
      <c r="O168" s="29">
        <v>0</v>
      </c>
      <c r="P168" s="29">
        <v>0</v>
      </c>
      <c r="Q168" s="29">
        <v>0</v>
      </c>
    </row>
    <row r="169" spans="1:17" x14ac:dyDescent="0.45">
      <c r="A169" s="74"/>
      <c r="B169" s="76"/>
      <c r="C169" s="33" t="s">
        <v>68</v>
      </c>
      <c r="D169" s="29">
        <v>41</v>
      </c>
      <c r="E169" s="29">
        <v>380750.9742</v>
      </c>
      <c r="F169" s="29">
        <v>9</v>
      </c>
      <c r="G169" s="29">
        <v>19000.020499999999</v>
      </c>
      <c r="H169" s="29">
        <v>18</v>
      </c>
      <c r="I169" s="29">
        <v>111169.1295</v>
      </c>
      <c r="J169" s="29">
        <v>8</v>
      </c>
      <c r="K169" s="29">
        <v>104648.08289999999</v>
      </c>
      <c r="L169" s="29">
        <v>6</v>
      </c>
      <c r="M169" s="29">
        <v>145933.74129999999</v>
      </c>
      <c r="N169" s="29">
        <v>0</v>
      </c>
      <c r="O169" s="29">
        <v>0</v>
      </c>
      <c r="P169" s="29">
        <v>0</v>
      </c>
      <c r="Q169" s="29">
        <v>0</v>
      </c>
    </row>
    <row r="170" spans="1:17" x14ac:dyDescent="0.45">
      <c r="A170" s="74"/>
      <c r="B170" s="76" t="s">
        <v>112</v>
      </c>
      <c r="C170" s="33" t="s">
        <v>67</v>
      </c>
      <c r="D170" s="29">
        <v>175</v>
      </c>
      <c r="E170" s="29">
        <v>85925.463000000003</v>
      </c>
      <c r="F170" s="29">
        <v>171</v>
      </c>
      <c r="G170" s="29">
        <v>69651.293000000005</v>
      </c>
      <c r="H170" s="29">
        <v>4</v>
      </c>
      <c r="I170" s="29">
        <v>16274.17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</row>
    <row r="171" spans="1:17" x14ac:dyDescent="0.45">
      <c r="A171" s="74"/>
      <c r="B171" s="76"/>
      <c r="C171" s="33" t="s">
        <v>68</v>
      </c>
      <c r="D171" s="29">
        <v>572</v>
      </c>
      <c r="E171" s="29">
        <v>2899528.4323999998</v>
      </c>
      <c r="F171" s="29">
        <v>443</v>
      </c>
      <c r="G171" s="29">
        <v>292453.81800000003</v>
      </c>
      <c r="H171" s="29">
        <v>67</v>
      </c>
      <c r="I171" s="29">
        <v>357365.86300000001</v>
      </c>
      <c r="J171" s="29">
        <v>11</v>
      </c>
      <c r="K171" s="29">
        <v>143070.88380000001</v>
      </c>
      <c r="L171" s="29">
        <v>27</v>
      </c>
      <c r="M171" s="29">
        <v>647633.625</v>
      </c>
      <c r="N171" s="29">
        <v>18</v>
      </c>
      <c r="O171" s="29">
        <v>958616.87690000003</v>
      </c>
      <c r="P171" s="29">
        <v>6</v>
      </c>
      <c r="Q171" s="29">
        <v>500387.36570000002</v>
      </c>
    </row>
    <row r="172" spans="1:17" x14ac:dyDescent="0.45">
      <c r="A172" s="74" t="s">
        <v>122</v>
      </c>
      <c r="B172" s="76" t="s">
        <v>103</v>
      </c>
      <c r="C172" s="33" t="s">
        <v>67</v>
      </c>
      <c r="D172" s="29">
        <v>416</v>
      </c>
      <c r="E172" s="29">
        <v>420843.12469999999</v>
      </c>
      <c r="F172" s="29">
        <v>382</v>
      </c>
      <c r="G172" s="29">
        <v>264466.23969999998</v>
      </c>
      <c r="H172" s="29">
        <v>34</v>
      </c>
      <c r="I172" s="29">
        <v>156376.88500000001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29">
        <v>0</v>
      </c>
      <c r="P172" s="29">
        <v>0</v>
      </c>
      <c r="Q172" s="29">
        <v>0</v>
      </c>
    </row>
    <row r="173" spans="1:17" x14ac:dyDescent="0.45">
      <c r="A173" s="74"/>
      <c r="B173" s="76"/>
      <c r="C173" s="33" t="s">
        <v>68</v>
      </c>
      <c r="D173" s="29">
        <v>185</v>
      </c>
      <c r="E173" s="29">
        <v>548065.94189999998</v>
      </c>
      <c r="F173" s="29">
        <v>122</v>
      </c>
      <c r="G173" s="29">
        <v>142464.86499999999</v>
      </c>
      <c r="H173" s="29">
        <v>57</v>
      </c>
      <c r="I173" s="29">
        <v>308617.87689999997</v>
      </c>
      <c r="J173" s="29">
        <v>5</v>
      </c>
      <c r="K173" s="29">
        <v>63306.33</v>
      </c>
      <c r="L173" s="29">
        <v>0</v>
      </c>
      <c r="M173" s="29">
        <v>0</v>
      </c>
      <c r="N173" s="29">
        <v>1</v>
      </c>
      <c r="O173" s="29">
        <v>33676.870000000003</v>
      </c>
      <c r="P173" s="29">
        <v>0</v>
      </c>
      <c r="Q173" s="29">
        <v>0</v>
      </c>
    </row>
    <row r="174" spans="1:17" x14ac:dyDescent="0.45">
      <c r="A174" s="74"/>
      <c r="B174" s="76" t="s">
        <v>104</v>
      </c>
      <c r="C174" s="33" t="s">
        <v>67</v>
      </c>
      <c r="D174" s="29">
        <v>196</v>
      </c>
      <c r="E174" s="29">
        <v>228753.87849999999</v>
      </c>
      <c r="F174" s="29">
        <v>177</v>
      </c>
      <c r="G174" s="29">
        <v>143187.88310000001</v>
      </c>
      <c r="H174" s="29">
        <v>19</v>
      </c>
      <c r="I174" s="29">
        <v>85565.9954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0</v>
      </c>
    </row>
    <row r="175" spans="1:17" x14ac:dyDescent="0.45">
      <c r="A175" s="74"/>
      <c r="B175" s="76"/>
      <c r="C175" s="33" t="s">
        <v>68</v>
      </c>
      <c r="D175" s="29">
        <v>98</v>
      </c>
      <c r="E175" s="29">
        <v>271031.6839</v>
      </c>
      <c r="F175" s="29">
        <v>70</v>
      </c>
      <c r="G175" s="29">
        <v>76512.672399999996</v>
      </c>
      <c r="H175" s="29">
        <v>21</v>
      </c>
      <c r="I175" s="29">
        <v>102596.8815</v>
      </c>
      <c r="J175" s="29">
        <v>7</v>
      </c>
      <c r="K175" s="29">
        <v>91922.13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</row>
    <row r="176" spans="1:17" x14ac:dyDescent="0.45">
      <c r="A176" s="74"/>
      <c r="B176" s="76" t="s">
        <v>105</v>
      </c>
      <c r="C176" s="33" t="s">
        <v>67</v>
      </c>
      <c r="D176" s="29">
        <v>1</v>
      </c>
      <c r="E176" s="29">
        <v>2132.5149999999999</v>
      </c>
      <c r="F176" s="29">
        <v>1</v>
      </c>
      <c r="G176" s="29">
        <v>2132.5149999999999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</row>
    <row r="177" spans="1:17" x14ac:dyDescent="0.45">
      <c r="A177" s="74"/>
      <c r="B177" s="76"/>
      <c r="C177" s="33" t="s">
        <v>68</v>
      </c>
      <c r="D177" s="29">
        <v>4</v>
      </c>
      <c r="E177" s="29">
        <v>37632.910000000003</v>
      </c>
      <c r="F177" s="29">
        <v>0</v>
      </c>
      <c r="G177" s="29">
        <v>0</v>
      </c>
      <c r="H177" s="29">
        <v>3</v>
      </c>
      <c r="I177" s="29">
        <v>13397.29</v>
      </c>
      <c r="J177" s="29">
        <v>0</v>
      </c>
      <c r="K177" s="29">
        <v>0</v>
      </c>
      <c r="L177" s="29">
        <v>1</v>
      </c>
      <c r="M177" s="29">
        <v>24235.62</v>
      </c>
      <c r="N177" s="29">
        <v>0</v>
      </c>
      <c r="O177" s="29">
        <v>0</v>
      </c>
      <c r="P177" s="29">
        <v>0</v>
      </c>
      <c r="Q177" s="29">
        <v>0</v>
      </c>
    </row>
    <row r="178" spans="1:17" x14ac:dyDescent="0.45">
      <c r="A178" s="74"/>
      <c r="B178" s="76" t="s">
        <v>106</v>
      </c>
      <c r="C178" s="33" t="s">
        <v>67</v>
      </c>
      <c r="D178" s="29">
        <v>76</v>
      </c>
      <c r="E178" s="29">
        <v>98745.828500000003</v>
      </c>
      <c r="F178" s="29">
        <v>70</v>
      </c>
      <c r="G178" s="29">
        <v>72150.938500000004</v>
      </c>
      <c r="H178" s="29">
        <v>6</v>
      </c>
      <c r="I178" s="29">
        <v>26594.89</v>
      </c>
      <c r="J178" s="29">
        <v>0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29">
        <v>0</v>
      </c>
      <c r="Q178" s="29">
        <v>0</v>
      </c>
    </row>
    <row r="179" spans="1:17" x14ac:dyDescent="0.45">
      <c r="A179" s="74"/>
      <c r="B179" s="76"/>
      <c r="C179" s="33" t="s">
        <v>68</v>
      </c>
      <c r="D179" s="29">
        <v>46</v>
      </c>
      <c r="E179" s="29">
        <v>369750.10700000002</v>
      </c>
      <c r="F179" s="29">
        <v>25</v>
      </c>
      <c r="G179" s="29">
        <v>36909.811000000002</v>
      </c>
      <c r="H179" s="29">
        <v>10</v>
      </c>
      <c r="I179" s="29">
        <v>53738.45</v>
      </c>
      <c r="J179" s="29">
        <v>5</v>
      </c>
      <c r="K179" s="29">
        <v>59149.364999999998</v>
      </c>
      <c r="L179" s="29">
        <v>4</v>
      </c>
      <c r="M179" s="29">
        <v>97007.581000000006</v>
      </c>
      <c r="N179" s="29">
        <v>1</v>
      </c>
      <c r="O179" s="29">
        <v>55004.65</v>
      </c>
      <c r="P179" s="29">
        <v>1</v>
      </c>
      <c r="Q179" s="29">
        <v>67940.25</v>
      </c>
    </row>
    <row r="180" spans="1:17" x14ac:dyDescent="0.45">
      <c r="A180" s="74"/>
      <c r="B180" s="76" t="s">
        <v>107</v>
      </c>
      <c r="C180" s="33" t="s">
        <v>67</v>
      </c>
      <c r="D180" s="29">
        <v>3</v>
      </c>
      <c r="E180" s="29">
        <v>14331.24</v>
      </c>
      <c r="F180" s="29">
        <v>1</v>
      </c>
      <c r="G180" s="29">
        <v>1998.33</v>
      </c>
      <c r="H180" s="29">
        <v>2</v>
      </c>
      <c r="I180" s="29">
        <v>12332.91</v>
      </c>
      <c r="J180" s="29">
        <v>0</v>
      </c>
      <c r="K180" s="29">
        <v>0</v>
      </c>
      <c r="L180" s="29">
        <v>0</v>
      </c>
      <c r="M180" s="29">
        <v>0</v>
      </c>
      <c r="N180" s="29">
        <v>0</v>
      </c>
      <c r="O180" s="29">
        <v>0</v>
      </c>
      <c r="P180" s="29">
        <v>0</v>
      </c>
      <c r="Q180" s="29">
        <v>0</v>
      </c>
    </row>
    <row r="181" spans="1:17" x14ac:dyDescent="0.45">
      <c r="A181" s="74"/>
      <c r="B181" s="76"/>
      <c r="C181" s="33" t="s">
        <v>68</v>
      </c>
      <c r="D181" s="29">
        <v>11</v>
      </c>
      <c r="E181" s="29">
        <v>70504.371700000003</v>
      </c>
      <c r="F181" s="29">
        <v>1</v>
      </c>
      <c r="G181" s="29">
        <v>2920.26</v>
      </c>
      <c r="H181" s="29">
        <v>10</v>
      </c>
      <c r="I181" s="29">
        <v>67584.111699999994</v>
      </c>
      <c r="J181" s="29">
        <v>0</v>
      </c>
      <c r="K181" s="29">
        <v>0</v>
      </c>
      <c r="L181" s="29">
        <v>0</v>
      </c>
      <c r="M181" s="29">
        <v>0</v>
      </c>
      <c r="N181" s="29">
        <v>0</v>
      </c>
      <c r="O181" s="29">
        <v>0</v>
      </c>
      <c r="P181" s="29">
        <v>0</v>
      </c>
      <c r="Q181" s="29">
        <v>0</v>
      </c>
    </row>
    <row r="182" spans="1:17" x14ac:dyDescent="0.45">
      <c r="A182" s="74"/>
      <c r="B182" s="76" t="s">
        <v>108</v>
      </c>
      <c r="C182" s="33" t="s">
        <v>67</v>
      </c>
      <c r="D182" s="29">
        <v>25</v>
      </c>
      <c r="E182" s="29">
        <v>76659.646999999997</v>
      </c>
      <c r="F182" s="29">
        <v>13</v>
      </c>
      <c r="G182" s="29">
        <v>18001.066999999999</v>
      </c>
      <c r="H182" s="29">
        <v>12</v>
      </c>
      <c r="I182" s="29">
        <v>58658.58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v>0</v>
      </c>
    </row>
    <row r="183" spans="1:17" x14ac:dyDescent="0.45">
      <c r="A183" s="74"/>
      <c r="B183" s="76"/>
      <c r="C183" s="33" t="s">
        <v>68</v>
      </c>
      <c r="D183" s="29">
        <v>24</v>
      </c>
      <c r="E183" s="29">
        <v>120333.14</v>
      </c>
      <c r="F183" s="29">
        <v>6</v>
      </c>
      <c r="G183" s="29">
        <v>14418.99</v>
      </c>
      <c r="H183" s="29">
        <v>16</v>
      </c>
      <c r="I183" s="29">
        <v>77490.86</v>
      </c>
      <c r="J183" s="29">
        <v>1</v>
      </c>
      <c r="K183" s="29">
        <v>10793.53</v>
      </c>
      <c r="L183" s="29">
        <v>1</v>
      </c>
      <c r="M183" s="29">
        <v>17629.759999999998</v>
      </c>
      <c r="N183" s="29">
        <v>0</v>
      </c>
      <c r="O183" s="29">
        <v>0</v>
      </c>
      <c r="P183" s="29">
        <v>0</v>
      </c>
      <c r="Q183" s="29">
        <v>0</v>
      </c>
    </row>
    <row r="184" spans="1:17" x14ac:dyDescent="0.45">
      <c r="A184" s="74"/>
      <c r="B184" s="76" t="s">
        <v>109</v>
      </c>
      <c r="C184" s="33" t="s">
        <v>67</v>
      </c>
      <c r="D184" s="29">
        <v>15</v>
      </c>
      <c r="E184" s="29">
        <v>14176.139499999999</v>
      </c>
      <c r="F184" s="29">
        <v>14</v>
      </c>
      <c r="G184" s="29">
        <v>9654.5395000000008</v>
      </c>
      <c r="H184" s="29">
        <v>1</v>
      </c>
      <c r="I184" s="29">
        <v>4521.6000000000004</v>
      </c>
      <c r="J184" s="29">
        <v>0</v>
      </c>
      <c r="K184" s="29">
        <v>0</v>
      </c>
      <c r="L184" s="29">
        <v>0</v>
      </c>
      <c r="M184" s="29">
        <v>0</v>
      </c>
      <c r="N184" s="29">
        <v>0</v>
      </c>
      <c r="O184" s="29">
        <v>0</v>
      </c>
      <c r="P184" s="29">
        <v>0</v>
      </c>
      <c r="Q184" s="29">
        <v>0</v>
      </c>
    </row>
    <row r="185" spans="1:17" x14ac:dyDescent="0.45">
      <c r="A185" s="74"/>
      <c r="B185" s="76"/>
      <c r="C185" s="33" t="s">
        <v>68</v>
      </c>
      <c r="D185" s="29">
        <v>9</v>
      </c>
      <c r="E185" s="29">
        <v>19775.244999999999</v>
      </c>
      <c r="F185" s="29">
        <v>6</v>
      </c>
      <c r="G185" s="29">
        <v>9186.2800000000007</v>
      </c>
      <c r="H185" s="29">
        <v>3</v>
      </c>
      <c r="I185" s="29">
        <v>10588.965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</row>
    <row r="186" spans="1:17" x14ac:dyDescent="0.45">
      <c r="A186" s="74"/>
      <c r="B186" s="76" t="s">
        <v>111</v>
      </c>
      <c r="C186" s="33" t="s">
        <v>67</v>
      </c>
      <c r="D186" s="29">
        <v>21</v>
      </c>
      <c r="E186" s="29">
        <v>95920.01</v>
      </c>
      <c r="F186" s="29">
        <v>14</v>
      </c>
      <c r="G186" s="29">
        <v>21460.1</v>
      </c>
      <c r="H186" s="29">
        <v>6</v>
      </c>
      <c r="I186" s="29">
        <v>28953.79</v>
      </c>
      <c r="J186" s="29">
        <v>0</v>
      </c>
      <c r="K186" s="29">
        <v>0</v>
      </c>
      <c r="L186" s="29">
        <v>0</v>
      </c>
      <c r="M186" s="29">
        <v>0</v>
      </c>
      <c r="N186" s="29">
        <v>1</v>
      </c>
      <c r="O186" s="29">
        <v>45506.12</v>
      </c>
      <c r="P186" s="29">
        <v>0</v>
      </c>
      <c r="Q186" s="29">
        <v>0</v>
      </c>
    </row>
    <row r="187" spans="1:17" x14ac:dyDescent="0.45">
      <c r="A187" s="74"/>
      <c r="B187" s="76"/>
      <c r="C187" s="33" t="s">
        <v>68</v>
      </c>
      <c r="D187" s="29">
        <v>69</v>
      </c>
      <c r="E187" s="29">
        <v>596017.17180000001</v>
      </c>
      <c r="F187" s="29">
        <v>18</v>
      </c>
      <c r="G187" s="29">
        <v>36944.050999999999</v>
      </c>
      <c r="H187" s="29">
        <v>31</v>
      </c>
      <c r="I187" s="29">
        <v>183835.4614</v>
      </c>
      <c r="J187" s="29">
        <v>10</v>
      </c>
      <c r="K187" s="29">
        <v>121706.21030000001</v>
      </c>
      <c r="L187" s="29">
        <v>8</v>
      </c>
      <c r="M187" s="29">
        <v>166239.9791</v>
      </c>
      <c r="N187" s="29">
        <v>2</v>
      </c>
      <c r="O187" s="29">
        <v>87291.47</v>
      </c>
      <c r="P187" s="29">
        <v>0</v>
      </c>
      <c r="Q187" s="29">
        <v>0</v>
      </c>
    </row>
    <row r="188" spans="1:17" x14ac:dyDescent="0.45">
      <c r="A188" s="74"/>
      <c r="B188" s="76" t="s">
        <v>112</v>
      </c>
      <c r="C188" s="33" t="s">
        <v>67</v>
      </c>
      <c r="D188" s="29">
        <v>9</v>
      </c>
      <c r="E188" s="29">
        <v>18515.580000000002</v>
      </c>
      <c r="F188" s="29">
        <v>7</v>
      </c>
      <c r="G188" s="29">
        <v>3833.41</v>
      </c>
      <c r="H188" s="29">
        <v>2</v>
      </c>
      <c r="I188" s="29">
        <v>14682.17</v>
      </c>
      <c r="J188" s="29">
        <v>0</v>
      </c>
      <c r="K188" s="29">
        <v>0</v>
      </c>
      <c r="L188" s="29">
        <v>0</v>
      </c>
      <c r="M188" s="29">
        <v>0</v>
      </c>
      <c r="N188" s="29">
        <v>0</v>
      </c>
      <c r="O188" s="29">
        <v>0</v>
      </c>
      <c r="P188" s="29">
        <v>0</v>
      </c>
      <c r="Q188" s="29">
        <v>0</v>
      </c>
    </row>
    <row r="189" spans="1:17" x14ac:dyDescent="0.45">
      <c r="A189" s="74"/>
      <c r="B189" s="76"/>
      <c r="C189" s="33" t="s">
        <v>68</v>
      </c>
      <c r="D189" s="29">
        <v>129</v>
      </c>
      <c r="E189" s="29">
        <v>442609.67099999997</v>
      </c>
      <c r="F189" s="29">
        <v>116</v>
      </c>
      <c r="G189" s="29">
        <v>36157.599999999999</v>
      </c>
      <c r="H189" s="29">
        <v>4</v>
      </c>
      <c r="I189" s="29">
        <v>24376.95</v>
      </c>
      <c r="J189" s="29">
        <v>1</v>
      </c>
      <c r="K189" s="29">
        <v>11486.97</v>
      </c>
      <c r="L189" s="29">
        <v>5</v>
      </c>
      <c r="M189" s="29">
        <v>122717.41099999999</v>
      </c>
      <c r="N189" s="29">
        <v>1</v>
      </c>
      <c r="O189" s="29">
        <v>39651.160000000003</v>
      </c>
      <c r="P189" s="29">
        <v>2</v>
      </c>
      <c r="Q189" s="29">
        <v>208219.58</v>
      </c>
    </row>
    <row r="190" spans="1:17" x14ac:dyDescent="0.45">
      <c r="A190" s="74" t="s">
        <v>123</v>
      </c>
      <c r="B190" s="76" t="s">
        <v>103</v>
      </c>
      <c r="C190" s="33" t="s">
        <v>67</v>
      </c>
      <c r="D190" s="29">
        <v>522</v>
      </c>
      <c r="E190" s="29">
        <v>584666.57799999998</v>
      </c>
      <c r="F190" s="29">
        <v>476</v>
      </c>
      <c r="G190" s="29">
        <v>363592.88199999998</v>
      </c>
      <c r="H190" s="29">
        <v>45</v>
      </c>
      <c r="I190" s="29">
        <v>210025.06599999999</v>
      </c>
      <c r="J190" s="29">
        <v>1</v>
      </c>
      <c r="K190" s="29">
        <v>11048.63</v>
      </c>
      <c r="L190" s="29">
        <v>0</v>
      </c>
      <c r="M190" s="29">
        <v>0</v>
      </c>
      <c r="N190" s="29">
        <v>0</v>
      </c>
      <c r="O190" s="29">
        <v>0</v>
      </c>
      <c r="P190" s="29">
        <v>0</v>
      </c>
      <c r="Q190" s="29">
        <v>0</v>
      </c>
    </row>
    <row r="191" spans="1:17" x14ac:dyDescent="0.45">
      <c r="A191" s="74"/>
      <c r="B191" s="76"/>
      <c r="C191" s="33" t="s">
        <v>68</v>
      </c>
      <c r="D191" s="29">
        <v>304</v>
      </c>
      <c r="E191" s="29">
        <v>997878.83660000004</v>
      </c>
      <c r="F191" s="29">
        <v>197</v>
      </c>
      <c r="G191" s="29">
        <v>217670.98749999999</v>
      </c>
      <c r="H191" s="29">
        <v>88</v>
      </c>
      <c r="I191" s="29">
        <v>503087.799</v>
      </c>
      <c r="J191" s="29">
        <v>12</v>
      </c>
      <c r="K191" s="29">
        <v>147441.05309999999</v>
      </c>
      <c r="L191" s="29">
        <v>7</v>
      </c>
      <c r="M191" s="29">
        <v>129678.997</v>
      </c>
      <c r="N191" s="29">
        <v>0</v>
      </c>
      <c r="O191" s="29">
        <v>0</v>
      </c>
      <c r="P191" s="29">
        <v>0</v>
      </c>
      <c r="Q191" s="29">
        <v>0</v>
      </c>
    </row>
    <row r="192" spans="1:17" x14ac:dyDescent="0.45">
      <c r="A192" s="74"/>
      <c r="B192" s="76" t="s">
        <v>104</v>
      </c>
      <c r="C192" s="33" t="s">
        <v>67</v>
      </c>
      <c r="D192" s="29">
        <v>226</v>
      </c>
      <c r="E192" s="29">
        <v>259267.58929999999</v>
      </c>
      <c r="F192" s="29">
        <v>210</v>
      </c>
      <c r="G192" s="29">
        <v>187501.50399999999</v>
      </c>
      <c r="H192" s="29">
        <v>16</v>
      </c>
      <c r="I192" s="29">
        <v>71766.085300000006</v>
      </c>
      <c r="J192" s="29">
        <v>0</v>
      </c>
      <c r="K192" s="29">
        <v>0</v>
      </c>
      <c r="L192" s="29">
        <v>0</v>
      </c>
      <c r="M192" s="29">
        <v>0</v>
      </c>
      <c r="N192" s="29">
        <v>0</v>
      </c>
      <c r="O192" s="29">
        <v>0</v>
      </c>
      <c r="P192" s="29">
        <v>0</v>
      </c>
      <c r="Q192" s="29">
        <v>0</v>
      </c>
    </row>
    <row r="193" spans="1:17" x14ac:dyDescent="0.45">
      <c r="A193" s="74"/>
      <c r="B193" s="76"/>
      <c r="C193" s="33" t="s">
        <v>68</v>
      </c>
      <c r="D193" s="29">
        <v>140</v>
      </c>
      <c r="E193" s="29">
        <v>460992.74200000003</v>
      </c>
      <c r="F193" s="29">
        <v>99</v>
      </c>
      <c r="G193" s="29">
        <v>106362.439</v>
      </c>
      <c r="H193" s="29">
        <v>26</v>
      </c>
      <c r="I193" s="29">
        <v>146020.9558</v>
      </c>
      <c r="J193" s="29">
        <v>13</v>
      </c>
      <c r="K193" s="29">
        <v>164106.28719999999</v>
      </c>
      <c r="L193" s="29">
        <v>2</v>
      </c>
      <c r="M193" s="29">
        <v>44503.06</v>
      </c>
      <c r="N193" s="29">
        <v>0</v>
      </c>
      <c r="O193" s="29">
        <v>0</v>
      </c>
      <c r="P193" s="29">
        <v>0</v>
      </c>
      <c r="Q193" s="29">
        <v>0</v>
      </c>
    </row>
    <row r="194" spans="1:17" x14ac:dyDescent="0.45">
      <c r="A194" s="74"/>
      <c r="B194" s="76" t="s">
        <v>105</v>
      </c>
      <c r="C194" s="33" t="s">
        <v>67</v>
      </c>
      <c r="D194" s="29">
        <v>1</v>
      </c>
      <c r="E194" s="29">
        <v>1022.56</v>
      </c>
      <c r="F194" s="29">
        <v>1</v>
      </c>
      <c r="G194" s="29">
        <v>1022.56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v>0</v>
      </c>
      <c r="Q194" s="29">
        <v>0</v>
      </c>
    </row>
    <row r="195" spans="1:17" x14ac:dyDescent="0.45">
      <c r="A195" s="74"/>
      <c r="B195" s="76"/>
      <c r="C195" s="33" t="s">
        <v>68</v>
      </c>
      <c r="D195" s="29">
        <v>6</v>
      </c>
      <c r="E195" s="29">
        <v>84920.73</v>
      </c>
      <c r="F195" s="29">
        <v>1</v>
      </c>
      <c r="G195" s="29">
        <v>1187.1600000000001</v>
      </c>
      <c r="H195" s="29">
        <v>1</v>
      </c>
      <c r="I195" s="29">
        <v>9123.24</v>
      </c>
      <c r="J195" s="29">
        <v>1</v>
      </c>
      <c r="K195" s="29">
        <v>15784.87</v>
      </c>
      <c r="L195" s="29">
        <v>3</v>
      </c>
      <c r="M195" s="29">
        <v>58825.46</v>
      </c>
      <c r="N195" s="29">
        <v>0</v>
      </c>
      <c r="O195" s="29">
        <v>0</v>
      </c>
      <c r="P195" s="29">
        <v>0</v>
      </c>
      <c r="Q195" s="29">
        <v>0</v>
      </c>
    </row>
    <row r="196" spans="1:17" x14ac:dyDescent="0.45">
      <c r="A196" s="74"/>
      <c r="B196" s="76" t="s">
        <v>106</v>
      </c>
      <c r="C196" s="33" t="s">
        <v>67</v>
      </c>
      <c r="D196" s="29">
        <v>49</v>
      </c>
      <c r="E196" s="29">
        <v>69750.638999999996</v>
      </c>
      <c r="F196" s="29">
        <v>42</v>
      </c>
      <c r="G196" s="29">
        <v>32603.069</v>
      </c>
      <c r="H196" s="29">
        <v>6</v>
      </c>
      <c r="I196" s="29">
        <v>26830.92</v>
      </c>
      <c r="J196" s="29">
        <v>1</v>
      </c>
      <c r="K196" s="29">
        <v>10316.65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</row>
    <row r="197" spans="1:17" x14ac:dyDescent="0.45">
      <c r="A197" s="74"/>
      <c r="B197" s="76"/>
      <c r="C197" s="33" t="s">
        <v>68</v>
      </c>
      <c r="D197" s="29">
        <v>44</v>
      </c>
      <c r="E197" s="29">
        <v>574306.42839999998</v>
      </c>
      <c r="F197" s="29">
        <v>16</v>
      </c>
      <c r="G197" s="29">
        <v>22032.904900000001</v>
      </c>
      <c r="H197" s="29">
        <v>10</v>
      </c>
      <c r="I197" s="29">
        <v>53239.325599999996</v>
      </c>
      <c r="J197" s="29">
        <v>6</v>
      </c>
      <c r="K197" s="29">
        <v>70783.114400000006</v>
      </c>
      <c r="L197" s="29">
        <v>8</v>
      </c>
      <c r="M197" s="29">
        <v>163434.8236</v>
      </c>
      <c r="N197" s="29">
        <v>3</v>
      </c>
      <c r="O197" s="29">
        <v>125859.97689999999</v>
      </c>
      <c r="P197" s="29">
        <v>1</v>
      </c>
      <c r="Q197" s="29">
        <v>138956.283</v>
      </c>
    </row>
    <row r="198" spans="1:17" x14ac:dyDescent="0.45">
      <c r="A198" s="74"/>
      <c r="B198" s="76" t="s">
        <v>107</v>
      </c>
      <c r="C198" s="33" t="s">
        <v>67</v>
      </c>
      <c r="D198" s="29">
        <v>5</v>
      </c>
      <c r="E198" s="29">
        <v>13782.82</v>
      </c>
      <c r="F198" s="29">
        <v>2</v>
      </c>
      <c r="G198" s="29">
        <v>3186.53</v>
      </c>
      <c r="H198" s="29">
        <v>3</v>
      </c>
      <c r="I198" s="29">
        <v>10596.29</v>
      </c>
      <c r="J198" s="29">
        <v>0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0</v>
      </c>
    </row>
    <row r="199" spans="1:17" x14ac:dyDescent="0.45">
      <c r="A199" s="74"/>
      <c r="B199" s="76"/>
      <c r="C199" s="33" t="s">
        <v>68</v>
      </c>
      <c r="D199" s="29">
        <v>12</v>
      </c>
      <c r="E199" s="29">
        <v>79385.7451</v>
      </c>
      <c r="F199" s="29">
        <v>2</v>
      </c>
      <c r="G199" s="29">
        <v>5524.1107000000002</v>
      </c>
      <c r="H199" s="29">
        <v>8</v>
      </c>
      <c r="I199" s="29">
        <v>51413.38</v>
      </c>
      <c r="J199" s="29">
        <v>2</v>
      </c>
      <c r="K199" s="29">
        <v>22448.254400000002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</row>
    <row r="200" spans="1:17" x14ac:dyDescent="0.45">
      <c r="A200" s="74"/>
      <c r="B200" s="76" t="s">
        <v>108</v>
      </c>
      <c r="C200" s="33" t="s">
        <v>67</v>
      </c>
      <c r="D200" s="29">
        <v>21</v>
      </c>
      <c r="E200" s="29">
        <v>65159.59</v>
      </c>
      <c r="F200" s="29">
        <v>15</v>
      </c>
      <c r="G200" s="29">
        <v>25623.46</v>
      </c>
      <c r="H200" s="29">
        <v>6</v>
      </c>
      <c r="I200" s="29">
        <v>39536.129999999997</v>
      </c>
      <c r="J200" s="29">
        <v>0</v>
      </c>
      <c r="K200" s="29">
        <v>0</v>
      </c>
      <c r="L200" s="29">
        <v>0</v>
      </c>
      <c r="M200" s="29">
        <v>0</v>
      </c>
      <c r="N200" s="29">
        <v>0</v>
      </c>
      <c r="O200" s="29">
        <v>0</v>
      </c>
      <c r="P200" s="29">
        <v>0</v>
      </c>
      <c r="Q200" s="29">
        <v>0</v>
      </c>
    </row>
    <row r="201" spans="1:17" x14ac:dyDescent="0.45">
      <c r="A201" s="74"/>
      <c r="B201" s="76"/>
      <c r="C201" s="33" t="s">
        <v>68</v>
      </c>
      <c r="D201" s="29">
        <v>14</v>
      </c>
      <c r="E201" s="29">
        <v>84935.22</v>
      </c>
      <c r="F201" s="29">
        <v>3</v>
      </c>
      <c r="G201" s="29">
        <v>8171.73</v>
      </c>
      <c r="H201" s="29">
        <v>9</v>
      </c>
      <c r="I201" s="29">
        <v>49094.21</v>
      </c>
      <c r="J201" s="29">
        <v>2</v>
      </c>
      <c r="K201" s="29">
        <v>27669.279999999999</v>
      </c>
      <c r="L201" s="29">
        <v>0</v>
      </c>
      <c r="M201" s="29">
        <v>0</v>
      </c>
      <c r="N201" s="29">
        <v>0</v>
      </c>
      <c r="O201" s="29">
        <v>0</v>
      </c>
      <c r="P201" s="29">
        <v>0</v>
      </c>
      <c r="Q201" s="29">
        <v>0</v>
      </c>
    </row>
    <row r="202" spans="1:17" x14ac:dyDescent="0.45">
      <c r="A202" s="74"/>
      <c r="B202" s="76" t="s">
        <v>109</v>
      </c>
      <c r="C202" s="33" t="s">
        <v>67</v>
      </c>
      <c r="D202" s="29">
        <v>11</v>
      </c>
      <c r="E202" s="29">
        <v>8593.7759999999998</v>
      </c>
      <c r="F202" s="29">
        <v>11</v>
      </c>
      <c r="G202" s="29">
        <v>8593.7759999999998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29">
        <v>0</v>
      </c>
      <c r="N202" s="29">
        <v>0</v>
      </c>
      <c r="O202" s="29">
        <v>0</v>
      </c>
      <c r="P202" s="29">
        <v>0</v>
      </c>
      <c r="Q202" s="29">
        <v>0</v>
      </c>
    </row>
    <row r="203" spans="1:17" x14ac:dyDescent="0.45">
      <c r="A203" s="74"/>
      <c r="B203" s="76"/>
      <c r="C203" s="33" t="s">
        <v>68</v>
      </c>
      <c r="D203" s="29">
        <v>7</v>
      </c>
      <c r="E203" s="29">
        <v>21942.525000000001</v>
      </c>
      <c r="F203" s="29">
        <v>5</v>
      </c>
      <c r="G203" s="29">
        <v>5667.47</v>
      </c>
      <c r="H203" s="29">
        <v>2</v>
      </c>
      <c r="I203" s="29">
        <v>16275.055</v>
      </c>
      <c r="J203" s="29">
        <v>0</v>
      </c>
      <c r="K203" s="29">
        <v>0</v>
      </c>
      <c r="L203" s="29">
        <v>0</v>
      </c>
      <c r="M203" s="29">
        <v>0</v>
      </c>
      <c r="N203" s="29">
        <v>0</v>
      </c>
      <c r="O203" s="29">
        <v>0</v>
      </c>
      <c r="P203" s="29">
        <v>0</v>
      </c>
      <c r="Q203" s="29">
        <v>0</v>
      </c>
    </row>
    <row r="204" spans="1:17" x14ac:dyDescent="0.45">
      <c r="A204" s="74"/>
      <c r="B204" s="76" t="s">
        <v>111</v>
      </c>
      <c r="C204" s="33" t="s">
        <v>67</v>
      </c>
      <c r="D204" s="29">
        <v>55</v>
      </c>
      <c r="E204" s="29">
        <v>106233.314</v>
      </c>
      <c r="F204" s="29">
        <v>48</v>
      </c>
      <c r="G204" s="29">
        <v>67177.634000000005</v>
      </c>
      <c r="H204" s="29">
        <v>7</v>
      </c>
      <c r="I204" s="29">
        <v>39055.68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</row>
    <row r="205" spans="1:17" x14ac:dyDescent="0.45">
      <c r="A205" s="74"/>
      <c r="B205" s="76"/>
      <c r="C205" s="33" t="s">
        <v>68</v>
      </c>
      <c r="D205" s="29">
        <v>96</v>
      </c>
      <c r="E205" s="29">
        <v>1145096.6348000001</v>
      </c>
      <c r="F205" s="29">
        <v>18</v>
      </c>
      <c r="G205" s="29">
        <v>32022.368600000002</v>
      </c>
      <c r="H205" s="29">
        <v>35</v>
      </c>
      <c r="I205" s="29">
        <v>229004.26639999999</v>
      </c>
      <c r="J205" s="29">
        <v>16</v>
      </c>
      <c r="K205" s="29">
        <v>217341.36979999999</v>
      </c>
      <c r="L205" s="29">
        <v>24</v>
      </c>
      <c r="M205" s="29">
        <v>500549.5343</v>
      </c>
      <c r="N205" s="29">
        <v>2</v>
      </c>
      <c r="O205" s="29">
        <v>98694.145699999994</v>
      </c>
      <c r="P205" s="29">
        <v>1</v>
      </c>
      <c r="Q205" s="29">
        <v>67484.95</v>
      </c>
    </row>
    <row r="206" spans="1:17" x14ac:dyDescent="0.45">
      <c r="A206" s="74"/>
      <c r="B206" s="76" t="s">
        <v>112</v>
      </c>
      <c r="C206" s="33" t="s">
        <v>67</v>
      </c>
      <c r="D206" s="29">
        <v>13</v>
      </c>
      <c r="E206" s="29">
        <v>36438.923000000003</v>
      </c>
      <c r="F206" s="29">
        <v>9</v>
      </c>
      <c r="G206" s="29">
        <v>13429.855</v>
      </c>
      <c r="H206" s="29">
        <v>4</v>
      </c>
      <c r="I206" s="29">
        <v>23009.067999999999</v>
      </c>
      <c r="J206" s="29">
        <v>0</v>
      </c>
      <c r="K206" s="29">
        <v>0</v>
      </c>
      <c r="L206" s="29">
        <v>0</v>
      </c>
      <c r="M206" s="29">
        <v>0</v>
      </c>
      <c r="N206" s="29">
        <v>0</v>
      </c>
      <c r="O206" s="29">
        <v>0</v>
      </c>
      <c r="P206" s="29">
        <v>0</v>
      </c>
      <c r="Q206" s="29">
        <v>0</v>
      </c>
    </row>
    <row r="207" spans="1:17" x14ac:dyDescent="0.45">
      <c r="A207" s="74"/>
      <c r="B207" s="76"/>
      <c r="C207" s="33" t="s">
        <v>68</v>
      </c>
      <c r="D207" s="29">
        <v>35</v>
      </c>
      <c r="E207" s="29">
        <v>418916.70649999997</v>
      </c>
      <c r="F207" s="29">
        <v>14</v>
      </c>
      <c r="G207" s="29">
        <v>11083.84</v>
      </c>
      <c r="H207" s="29">
        <v>10</v>
      </c>
      <c r="I207" s="29">
        <v>69490.731599999999</v>
      </c>
      <c r="J207" s="29">
        <v>1</v>
      </c>
      <c r="K207" s="29">
        <v>12975.9</v>
      </c>
      <c r="L207" s="29">
        <v>6</v>
      </c>
      <c r="M207" s="29">
        <v>138160.92199999999</v>
      </c>
      <c r="N207" s="29">
        <v>4</v>
      </c>
      <c r="O207" s="29">
        <v>187205.31289999999</v>
      </c>
      <c r="P207" s="29">
        <v>0</v>
      </c>
      <c r="Q207" s="29">
        <v>0</v>
      </c>
    </row>
    <row r="208" spans="1:17" x14ac:dyDescent="0.45">
      <c r="A208" s="74" t="s">
        <v>124</v>
      </c>
      <c r="B208" s="76" t="s">
        <v>103</v>
      </c>
      <c r="C208" s="33" t="s">
        <v>67</v>
      </c>
      <c r="D208" s="29">
        <v>594</v>
      </c>
      <c r="E208" s="29">
        <v>571192.26419999998</v>
      </c>
      <c r="F208" s="29">
        <v>560</v>
      </c>
      <c r="G208" s="29">
        <v>434108.0172</v>
      </c>
      <c r="H208" s="29">
        <v>34</v>
      </c>
      <c r="I208" s="29">
        <v>137084.247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</row>
    <row r="209" spans="1:17" x14ac:dyDescent="0.45">
      <c r="A209" s="74"/>
      <c r="B209" s="76"/>
      <c r="C209" s="33" t="s">
        <v>68</v>
      </c>
      <c r="D209" s="29">
        <v>278</v>
      </c>
      <c r="E209" s="29">
        <v>752339.78390000004</v>
      </c>
      <c r="F209" s="29">
        <v>179</v>
      </c>
      <c r="G209" s="29">
        <v>224803.47690000001</v>
      </c>
      <c r="H209" s="29">
        <v>92</v>
      </c>
      <c r="I209" s="29">
        <v>441463.79499999998</v>
      </c>
      <c r="J209" s="29">
        <v>6</v>
      </c>
      <c r="K209" s="29">
        <v>69598.392000000007</v>
      </c>
      <c r="L209" s="29">
        <v>1</v>
      </c>
      <c r="M209" s="29">
        <v>16474.12</v>
      </c>
      <c r="N209" s="29">
        <v>0</v>
      </c>
      <c r="O209" s="29">
        <v>0</v>
      </c>
      <c r="P209" s="29">
        <v>0</v>
      </c>
      <c r="Q209" s="29">
        <v>0</v>
      </c>
    </row>
    <row r="210" spans="1:17" x14ac:dyDescent="0.45">
      <c r="A210" s="74"/>
      <c r="B210" s="76" t="s">
        <v>104</v>
      </c>
      <c r="C210" s="33" t="s">
        <v>67</v>
      </c>
      <c r="D210" s="29">
        <v>328</v>
      </c>
      <c r="E210" s="29">
        <v>393098.86910000001</v>
      </c>
      <c r="F210" s="29">
        <v>305</v>
      </c>
      <c r="G210" s="29">
        <v>292674.89809999999</v>
      </c>
      <c r="H210" s="29">
        <v>23</v>
      </c>
      <c r="I210" s="29">
        <v>100423.97100000001</v>
      </c>
      <c r="J210" s="29">
        <v>0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  <c r="P210" s="29">
        <v>0</v>
      </c>
      <c r="Q210" s="29">
        <v>0</v>
      </c>
    </row>
    <row r="211" spans="1:17" x14ac:dyDescent="0.45">
      <c r="A211" s="74"/>
      <c r="B211" s="76"/>
      <c r="C211" s="33" t="s">
        <v>68</v>
      </c>
      <c r="D211" s="29">
        <v>186</v>
      </c>
      <c r="E211" s="29">
        <v>471250.80369999999</v>
      </c>
      <c r="F211" s="29">
        <v>125</v>
      </c>
      <c r="G211" s="29">
        <v>163789.90040000001</v>
      </c>
      <c r="H211" s="29">
        <v>57</v>
      </c>
      <c r="I211" s="29">
        <v>259428.6789</v>
      </c>
      <c r="J211" s="29">
        <v>4</v>
      </c>
      <c r="K211" s="29">
        <v>48032.224399999999</v>
      </c>
      <c r="L211" s="29">
        <v>0</v>
      </c>
      <c r="M211" s="29">
        <v>0</v>
      </c>
      <c r="N211" s="29">
        <v>0</v>
      </c>
      <c r="O211" s="29">
        <v>0</v>
      </c>
      <c r="P211" s="29">
        <v>0</v>
      </c>
      <c r="Q211" s="29">
        <v>0</v>
      </c>
    </row>
    <row r="212" spans="1:17" x14ac:dyDescent="0.45">
      <c r="A212" s="74"/>
      <c r="B212" s="76" t="s">
        <v>105</v>
      </c>
      <c r="C212" s="33" t="s">
        <v>67</v>
      </c>
      <c r="D212" s="29">
        <v>2</v>
      </c>
      <c r="E212" s="29">
        <v>4269.22</v>
      </c>
      <c r="F212" s="29">
        <v>2</v>
      </c>
      <c r="G212" s="29">
        <v>4269.22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29">
        <v>0</v>
      </c>
      <c r="Q212" s="29">
        <v>0</v>
      </c>
    </row>
    <row r="213" spans="1:17" x14ac:dyDescent="0.45">
      <c r="A213" s="74"/>
      <c r="B213" s="76"/>
      <c r="C213" s="33" t="s">
        <v>68</v>
      </c>
      <c r="D213" s="29">
        <v>6</v>
      </c>
      <c r="E213" s="29">
        <v>47401.144</v>
      </c>
      <c r="F213" s="29">
        <v>0</v>
      </c>
      <c r="G213" s="29">
        <v>0</v>
      </c>
      <c r="H213" s="29">
        <v>4</v>
      </c>
      <c r="I213" s="29">
        <v>23497.554</v>
      </c>
      <c r="J213" s="29">
        <v>2</v>
      </c>
      <c r="K213" s="29">
        <v>23903.59</v>
      </c>
      <c r="L213" s="29">
        <v>0</v>
      </c>
      <c r="M213" s="29">
        <v>0</v>
      </c>
      <c r="N213" s="29">
        <v>0</v>
      </c>
      <c r="O213" s="29">
        <v>0</v>
      </c>
      <c r="P213" s="29">
        <v>0</v>
      </c>
      <c r="Q213" s="29">
        <v>0</v>
      </c>
    </row>
    <row r="214" spans="1:17" x14ac:dyDescent="0.45">
      <c r="A214" s="74"/>
      <c r="B214" s="76" t="s">
        <v>106</v>
      </c>
      <c r="C214" s="33" t="s">
        <v>67</v>
      </c>
      <c r="D214" s="29">
        <v>42</v>
      </c>
      <c r="E214" s="29">
        <v>74710.288199999995</v>
      </c>
      <c r="F214" s="29">
        <v>35</v>
      </c>
      <c r="G214" s="29">
        <v>35314.050000000003</v>
      </c>
      <c r="H214" s="29">
        <v>6</v>
      </c>
      <c r="I214" s="29">
        <v>27809.608199999999</v>
      </c>
      <c r="J214" s="29">
        <v>1</v>
      </c>
      <c r="K214" s="29">
        <v>11586.63</v>
      </c>
      <c r="L214" s="29">
        <v>0</v>
      </c>
      <c r="M214" s="29">
        <v>0</v>
      </c>
      <c r="N214" s="29">
        <v>0</v>
      </c>
      <c r="O214" s="29">
        <v>0</v>
      </c>
      <c r="P214" s="29">
        <v>0</v>
      </c>
      <c r="Q214" s="29">
        <v>0</v>
      </c>
    </row>
    <row r="215" spans="1:17" x14ac:dyDescent="0.45">
      <c r="A215" s="74"/>
      <c r="B215" s="76"/>
      <c r="C215" s="33" t="s">
        <v>68</v>
      </c>
      <c r="D215" s="29">
        <v>28</v>
      </c>
      <c r="E215" s="29">
        <v>218109.8077</v>
      </c>
      <c r="F215" s="29">
        <v>11</v>
      </c>
      <c r="G215" s="29">
        <v>13462.6625</v>
      </c>
      <c r="H215" s="29">
        <v>13</v>
      </c>
      <c r="I215" s="29">
        <v>76711.400200000004</v>
      </c>
      <c r="J215" s="29">
        <v>0</v>
      </c>
      <c r="K215" s="29">
        <v>0</v>
      </c>
      <c r="L215" s="29">
        <v>3</v>
      </c>
      <c r="M215" s="29">
        <v>85963.455000000002</v>
      </c>
      <c r="N215" s="29">
        <v>1</v>
      </c>
      <c r="O215" s="29">
        <v>41972.29</v>
      </c>
      <c r="P215" s="29">
        <v>0</v>
      </c>
      <c r="Q215" s="29">
        <v>0</v>
      </c>
    </row>
    <row r="216" spans="1:17" x14ac:dyDescent="0.45">
      <c r="A216" s="74"/>
      <c r="B216" s="76" t="s">
        <v>107</v>
      </c>
      <c r="C216" s="33" t="s">
        <v>67</v>
      </c>
      <c r="D216" s="29">
        <v>7</v>
      </c>
      <c r="E216" s="29">
        <v>37113.129999999997</v>
      </c>
      <c r="F216" s="29">
        <v>2</v>
      </c>
      <c r="G216" s="29">
        <v>4144.67</v>
      </c>
      <c r="H216" s="29">
        <v>4</v>
      </c>
      <c r="I216" s="29">
        <v>19365.32</v>
      </c>
      <c r="J216" s="29">
        <v>1</v>
      </c>
      <c r="K216" s="29">
        <v>13603.14</v>
      </c>
      <c r="L216" s="29">
        <v>0</v>
      </c>
      <c r="M216" s="29">
        <v>0</v>
      </c>
      <c r="N216" s="29">
        <v>0</v>
      </c>
      <c r="O216" s="29">
        <v>0</v>
      </c>
      <c r="P216" s="29">
        <v>0</v>
      </c>
      <c r="Q216" s="29">
        <v>0</v>
      </c>
    </row>
    <row r="217" spans="1:17" x14ac:dyDescent="0.45">
      <c r="A217" s="74"/>
      <c r="B217" s="76"/>
      <c r="C217" s="33" t="s">
        <v>68</v>
      </c>
      <c r="D217" s="29">
        <v>9</v>
      </c>
      <c r="E217" s="29">
        <v>38801.893700000001</v>
      </c>
      <c r="F217" s="29">
        <v>3</v>
      </c>
      <c r="G217" s="29">
        <v>5914.68</v>
      </c>
      <c r="H217" s="29">
        <v>6</v>
      </c>
      <c r="I217" s="29">
        <v>32887.2137</v>
      </c>
      <c r="J217" s="29">
        <v>0</v>
      </c>
      <c r="K217" s="29">
        <v>0</v>
      </c>
      <c r="L217" s="29">
        <v>0</v>
      </c>
      <c r="M217" s="29">
        <v>0</v>
      </c>
      <c r="N217" s="29">
        <v>0</v>
      </c>
      <c r="O217" s="29">
        <v>0</v>
      </c>
      <c r="P217" s="29">
        <v>0</v>
      </c>
      <c r="Q217" s="29">
        <v>0</v>
      </c>
    </row>
    <row r="218" spans="1:17" x14ac:dyDescent="0.45">
      <c r="A218" s="74"/>
      <c r="B218" s="76" t="s">
        <v>108</v>
      </c>
      <c r="C218" s="33" t="s">
        <v>67</v>
      </c>
      <c r="D218" s="29">
        <v>33</v>
      </c>
      <c r="E218" s="29">
        <v>62665.835800000001</v>
      </c>
      <c r="F218" s="29">
        <v>27</v>
      </c>
      <c r="G218" s="29">
        <v>39956.505799999999</v>
      </c>
      <c r="H218" s="29">
        <v>6</v>
      </c>
      <c r="I218" s="29">
        <v>22709.33</v>
      </c>
      <c r="J218" s="29">
        <v>0</v>
      </c>
      <c r="K218" s="29">
        <v>0</v>
      </c>
      <c r="L218" s="29">
        <v>0</v>
      </c>
      <c r="M218" s="29">
        <v>0</v>
      </c>
      <c r="N218" s="29">
        <v>0</v>
      </c>
      <c r="O218" s="29">
        <v>0</v>
      </c>
      <c r="P218" s="29">
        <v>0</v>
      </c>
      <c r="Q218" s="29">
        <v>0</v>
      </c>
    </row>
    <row r="219" spans="1:17" x14ac:dyDescent="0.45">
      <c r="A219" s="74"/>
      <c r="B219" s="76"/>
      <c r="C219" s="33" t="s">
        <v>68</v>
      </c>
      <c r="D219" s="29">
        <v>22</v>
      </c>
      <c r="E219" s="29">
        <v>72996.378500000006</v>
      </c>
      <c r="F219" s="29">
        <v>14</v>
      </c>
      <c r="G219" s="29">
        <v>27846.342499999999</v>
      </c>
      <c r="H219" s="29">
        <v>8</v>
      </c>
      <c r="I219" s="29">
        <v>45150.036</v>
      </c>
      <c r="J219" s="29">
        <v>0</v>
      </c>
      <c r="K219" s="29">
        <v>0</v>
      </c>
      <c r="L219" s="29">
        <v>0</v>
      </c>
      <c r="M219" s="29">
        <v>0</v>
      </c>
      <c r="N219" s="29">
        <v>0</v>
      </c>
      <c r="O219" s="29">
        <v>0</v>
      </c>
      <c r="P219" s="29">
        <v>0</v>
      </c>
      <c r="Q219" s="29">
        <v>0</v>
      </c>
    </row>
    <row r="220" spans="1:17" x14ac:dyDescent="0.45">
      <c r="A220" s="74"/>
      <c r="B220" s="76" t="s">
        <v>109</v>
      </c>
      <c r="C220" s="33" t="s">
        <v>67</v>
      </c>
      <c r="D220" s="29">
        <v>25</v>
      </c>
      <c r="E220" s="29">
        <v>22338.998</v>
      </c>
      <c r="F220" s="29">
        <v>24</v>
      </c>
      <c r="G220" s="29">
        <v>19218.907999999999</v>
      </c>
      <c r="H220" s="29">
        <v>1</v>
      </c>
      <c r="I220" s="29">
        <v>3120.09</v>
      </c>
      <c r="J220" s="29">
        <v>0</v>
      </c>
      <c r="K220" s="29">
        <v>0</v>
      </c>
      <c r="L220" s="29">
        <v>0</v>
      </c>
      <c r="M220" s="29">
        <v>0</v>
      </c>
      <c r="N220" s="29">
        <v>0</v>
      </c>
      <c r="O220" s="29">
        <v>0</v>
      </c>
      <c r="P220" s="29">
        <v>0</v>
      </c>
      <c r="Q220" s="29">
        <v>0</v>
      </c>
    </row>
    <row r="221" spans="1:17" x14ac:dyDescent="0.45">
      <c r="A221" s="74"/>
      <c r="B221" s="76"/>
      <c r="C221" s="33" t="s">
        <v>68</v>
      </c>
      <c r="D221" s="29">
        <v>22</v>
      </c>
      <c r="E221" s="29">
        <v>62197.566200000001</v>
      </c>
      <c r="F221" s="29">
        <v>10</v>
      </c>
      <c r="G221" s="29">
        <v>10652.4462</v>
      </c>
      <c r="H221" s="29">
        <v>12</v>
      </c>
      <c r="I221" s="29">
        <v>51545.120000000003</v>
      </c>
      <c r="J221" s="29">
        <v>0</v>
      </c>
      <c r="K221" s="29">
        <v>0</v>
      </c>
      <c r="L221" s="29">
        <v>0</v>
      </c>
      <c r="M221" s="29">
        <v>0</v>
      </c>
      <c r="N221" s="29">
        <v>0</v>
      </c>
      <c r="O221" s="29">
        <v>0</v>
      </c>
      <c r="P221" s="29">
        <v>0</v>
      </c>
      <c r="Q221" s="29">
        <v>0</v>
      </c>
    </row>
    <row r="222" spans="1:17" x14ac:dyDescent="0.45">
      <c r="A222" s="74"/>
      <c r="B222" s="76" t="s">
        <v>111</v>
      </c>
      <c r="C222" s="33" t="s">
        <v>67</v>
      </c>
      <c r="D222" s="29">
        <v>17</v>
      </c>
      <c r="E222" s="29">
        <v>38819.955000000002</v>
      </c>
      <c r="F222" s="29">
        <v>14</v>
      </c>
      <c r="G222" s="29">
        <v>22212.435000000001</v>
      </c>
      <c r="H222" s="29">
        <v>3</v>
      </c>
      <c r="I222" s="29">
        <v>16607.52</v>
      </c>
      <c r="J222" s="29">
        <v>0</v>
      </c>
      <c r="K222" s="29">
        <v>0</v>
      </c>
      <c r="L222" s="29">
        <v>0</v>
      </c>
      <c r="M222" s="29">
        <v>0</v>
      </c>
      <c r="N222" s="29">
        <v>0</v>
      </c>
      <c r="O222" s="29">
        <v>0</v>
      </c>
      <c r="P222" s="29">
        <v>0</v>
      </c>
      <c r="Q222" s="29">
        <v>0</v>
      </c>
    </row>
    <row r="223" spans="1:17" x14ac:dyDescent="0.45">
      <c r="A223" s="74"/>
      <c r="B223" s="76"/>
      <c r="C223" s="33" t="s">
        <v>68</v>
      </c>
      <c r="D223" s="29">
        <v>48</v>
      </c>
      <c r="E223" s="29">
        <v>369782.93469999998</v>
      </c>
      <c r="F223" s="29">
        <v>11</v>
      </c>
      <c r="G223" s="29">
        <v>25284.857</v>
      </c>
      <c r="H223" s="29">
        <v>26</v>
      </c>
      <c r="I223" s="29">
        <v>126842.6862</v>
      </c>
      <c r="J223" s="29">
        <v>6</v>
      </c>
      <c r="K223" s="29">
        <v>76389.154999999999</v>
      </c>
      <c r="L223" s="29">
        <v>4</v>
      </c>
      <c r="M223" s="29">
        <v>92990.8465</v>
      </c>
      <c r="N223" s="29">
        <v>1</v>
      </c>
      <c r="O223" s="29">
        <v>48275.39</v>
      </c>
      <c r="P223" s="29">
        <v>0</v>
      </c>
      <c r="Q223" s="29">
        <v>0</v>
      </c>
    </row>
    <row r="224" spans="1:17" x14ac:dyDescent="0.45">
      <c r="A224" s="74"/>
      <c r="B224" s="76" t="s">
        <v>112</v>
      </c>
      <c r="C224" s="33" t="s">
        <v>67</v>
      </c>
      <c r="D224" s="29">
        <v>15</v>
      </c>
      <c r="E224" s="29">
        <v>10559.75</v>
      </c>
      <c r="F224" s="29">
        <v>14</v>
      </c>
      <c r="G224" s="29">
        <v>5612.31</v>
      </c>
      <c r="H224" s="29">
        <v>1</v>
      </c>
      <c r="I224" s="29">
        <v>4947.4399999999996</v>
      </c>
      <c r="J224" s="29">
        <v>0</v>
      </c>
      <c r="K224" s="29">
        <v>0</v>
      </c>
      <c r="L224" s="29">
        <v>0</v>
      </c>
      <c r="M224" s="29">
        <v>0</v>
      </c>
      <c r="N224" s="29">
        <v>0</v>
      </c>
      <c r="O224" s="29">
        <v>0</v>
      </c>
      <c r="P224" s="29">
        <v>0</v>
      </c>
      <c r="Q224" s="29">
        <v>0</v>
      </c>
    </row>
    <row r="225" spans="1:17" x14ac:dyDescent="0.45">
      <c r="A225" s="74"/>
      <c r="B225" s="76"/>
      <c r="C225" s="33" t="s">
        <v>68</v>
      </c>
      <c r="D225" s="29">
        <v>68</v>
      </c>
      <c r="E225" s="29">
        <v>191043.64199999999</v>
      </c>
      <c r="F225" s="29">
        <v>56</v>
      </c>
      <c r="G225" s="29">
        <v>41196.567999999999</v>
      </c>
      <c r="H225" s="29">
        <v>4</v>
      </c>
      <c r="I225" s="29">
        <v>14977.61</v>
      </c>
      <c r="J225" s="29">
        <v>3</v>
      </c>
      <c r="K225" s="29">
        <v>38095.550000000003</v>
      </c>
      <c r="L225" s="29">
        <v>5</v>
      </c>
      <c r="M225" s="29">
        <v>96773.914000000004</v>
      </c>
      <c r="N225" s="29">
        <v>0</v>
      </c>
      <c r="O225" s="29">
        <v>0</v>
      </c>
      <c r="P225" s="29">
        <v>0</v>
      </c>
      <c r="Q225" s="29">
        <v>0</v>
      </c>
    </row>
    <row r="226" spans="1:17" x14ac:dyDescent="0.45">
      <c r="A226" s="74" t="s">
        <v>125</v>
      </c>
      <c r="B226" s="76" t="s">
        <v>103</v>
      </c>
      <c r="C226" s="33" t="s">
        <v>67</v>
      </c>
      <c r="D226" s="29">
        <v>421</v>
      </c>
      <c r="E226" s="29">
        <v>385427.28100000002</v>
      </c>
      <c r="F226" s="29">
        <v>399</v>
      </c>
      <c r="G226" s="29">
        <v>275581.53600000002</v>
      </c>
      <c r="H226" s="29">
        <v>20</v>
      </c>
      <c r="I226" s="29">
        <v>86150.115000000005</v>
      </c>
      <c r="J226" s="29">
        <v>2</v>
      </c>
      <c r="K226" s="29">
        <v>23695.63</v>
      </c>
      <c r="L226" s="29">
        <v>0</v>
      </c>
      <c r="M226" s="29">
        <v>0</v>
      </c>
      <c r="N226" s="29">
        <v>0</v>
      </c>
      <c r="O226" s="29">
        <v>0</v>
      </c>
      <c r="P226" s="29">
        <v>0</v>
      </c>
      <c r="Q226" s="29">
        <v>0</v>
      </c>
    </row>
    <row r="227" spans="1:17" x14ac:dyDescent="0.45">
      <c r="A227" s="74"/>
      <c r="B227" s="76"/>
      <c r="C227" s="33" t="s">
        <v>68</v>
      </c>
      <c r="D227" s="29">
        <v>173</v>
      </c>
      <c r="E227" s="29">
        <v>550917.35620000004</v>
      </c>
      <c r="F227" s="29">
        <v>109</v>
      </c>
      <c r="G227" s="29">
        <v>123615.6982</v>
      </c>
      <c r="H227" s="29">
        <v>57</v>
      </c>
      <c r="I227" s="29">
        <v>317875.875</v>
      </c>
      <c r="J227" s="29">
        <v>5</v>
      </c>
      <c r="K227" s="29">
        <v>61365.173000000003</v>
      </c>
      <c r="L227" s="29">
        <v>2</v>
      </c>
      <c r="M227" s="29">
        <v>48060.61</v>
      </c>
      <c r="N227" s="29">
        <v>0</v>
      </c>
      <c r="O227" s="29">
        <v>0</v>
      </c>
      <c r="P227" s="29">
        <v>0</v>
      </c>
      <c r="Q227" s="29">
        <v>0</v>
      </c>
    </row>
    <row r="228" spans="1:17" x14ac:dyDescent="0.45">
      <c r="A228" s="74"/>
      <c r="B228" s="76" t="s">
        <v>104</v>
      </c>
      <c r="C228" s="33" t="s">
        <v>67</v>
      </c>
      <c r="D228" s="29">
        <v>198</v>
      </c>
      <c r="E228" s="29">
        <v>210369.0803</v>
      </c>
      <c r="F228" s="29">
        <v>184</v>
      </c>
      <c r="G228" s="29">
        <v>143611.90719999999</v>
      </c>
      <c r="H228" s="29">
        <v>14</v>
      </c>
      <c r="I228" s="29">
        <v>66757.1731</v>
      </c>
      <c r="J228" s="29">
        <v>0</v>
      </c>
      <c r="K228" s="29">
        <v>0</v>
      </c>
      <c r="L228" s="29">
        <v>0</v>
      </c>
      <c r="M228" s="29">
        <v>0</v>
      </c>
      <c r="N228" s="29">
        <v>0</v>
      </c>
      <c r="O228" s="29">
        <v>0</v>
      </c>
      <c r="P228" s="29">
        <v>0</v>
      </c>
      <c r="Q228" s="29">
        <v>0</v>
      </c>
    </row>
    <row r="229" spans="1:17" x14ac:dyDescent="0.45">
      <c r="A229" s="74"/>
      <c r="B229" s="76"/>
      <c r="C229" s="33" t="s">
        <v>68</v>
      </c>
      <c r="D229" s="29">
        <v>130</v>
      </c>
      <c r="E229" s="29">
        <v>412860.4681</v>
      </c>
      <c r="F229" s="29">
        <v>90</v>
      </c>
      <c r="G229" s="29">
        <v>85253.680399999997</v>
      </c>
      <c r="H229" s="29">
        <v>32</v>
      </c>
      <c r="I229" s="29">
        <v>181674.14120000001</v>
      </c>
      <c r="J229" s="29">
        <v>5</v>
      </c>
      <c r="K229" s="29">
        <v>65526.45</v>
      </c>
      <c r="L229" s="29">
        <v>3</v>
      </c>
      <c r="M229" s="29">
        <v>80406.196500000005</v>
      </c>
      <c r="N229" s="29">
        <v>0</v>
      </c>
      <c r="O229" s="29">
        <v>0</v>
      </c>
      <c r="P229" s="29">
        <v>0</v>
      </c>
      <c r="Q229" s="29">
        <v>0</v>
      </c>
    </row>
    <row r="230" spans="1:17" x14ac:dyDescent="0.45">
      <c r="A230" s="74"/>
      <c r="B230" s="34" t="s">
        <v>105</v>
      </c>
      <c r="C230" s="33" t="s">
        <v>68</v>
      </c>
      <c r="D230" s="29">
        <v>2</v>
      </c>
      <c r="E230" s="29">
        <v>20230.04</v>
      </c>
      <c r="F230" s="29">
        <v>0</v>
      </c>
      <c r="G230" s="29">
        <v>0</v>
      </c>
      <c r="H230" s="29">
        <v>1</v>
      </c>
      <c r="I230" s="29">
        <v>7904.37</v>
      </c>
      <c r="J230" s="29">
        <v>1</v>
      </c>
      <c r="K230" s="29">
        <v>12325.67</v>
      </c>
      <c r="L230" s="29">
        <v>0</v>
      </c>
      <c r="M230" s="29">
        <v>0</v>
      </c>
      <c r="N230" s="29">
        <v>0</v>
      </c>
      <c r="O230" s="29">
        <v>0</v>
      </c>
      <c r="P230" s="29">
        <v>0</v>
      </c>
      <c r="Q230" s="29">
        <v>0</v>
      </c>
    </row>
    <row r="231" spans="1:17" x14ac:dyDescent="0.45">
      <c r="A231" s="74"/>
      <c r="B231" s="76" t="s">
        <v>106</v>
      </c>
      <c r="C231" s="33" t="s">
        <v>67</v>
      </c>
      <c r="D231" s="29">
        <v>7</v>
      </c>
      <c r="E231" s="29">
        <v>18219.54</v>
      </c>
      <c r="F231" s="29">
        <v>6</v>
      </c>
      <c r="G231" s="29">
        <v>8266.2000000000007</v>
      </c>
      <c r="H231" s="29">
        <v>1</v>
      </c>
      <c r="I231" s="29">
        <v>9953.34</v>
      </c>
      <c r="J231" s="29">
        <v>0</v>
      </c>
      <c r="K231" s="29">
        <v>0</v>
      </c>
      <c r="L231" s="29">
        <v>0</v>
      </c>
      <c r="M231" s="29">
        <v>0</v>
      </c>
      <c r="N231" s="29">
        <v>0</v>
      </c>
      <c r="O231" s="29">
        <v>0</v>
      </c>
      <c r="P231" s="29">
        <v>0</v>
      </c>
      <c r="Q231" s="29">
        <v>0</v>
      </c>
    </row>
    <row r="232" spans="1:17" x14ac:dyDescent="0.45">
      <c r="A232" s="74"/>
      <c r="B232" s="76"/>
      <c r="C232" s="33" t="s">
        <v>68</v>
      </c>
      <c r="D232" s="29">
        <v>29</v>
      </c>
      <c r="E232" s="29">
        <v>297372.6519</v>
      </c>
      <c r="F232" s="29">
        <v>6</v>
      </c>
      <c r="G232" s="29">
        <v>7187.7150000000001</v>
      </c>
      <c r="H232" s="29">
        <v>16</v>
      </c>
      <c r="I232" s="29">
        <v>105891.53</v>
      </c>
      <c r="J232" s="29">
        <v>2</v>
      </c>
      <c r="K232" s="29">
        <v>26709.01</v>
      </c>
      <c r="L232" s="29">
        <v>2</v>
      </c>
      <c r="M232" s="29">
        <v>49760.706899999997</v>
      </c>
      <c r="N232" s="29">
        <v>3</v>
      </c>
      <c r="O232" s="29">
        <v>107823.69</v>
      </c>
      <c r="P232" s="29">
        <v>0</v>
      </c>
      <c r="Q232" s="29">
        <v>0</v>
      </c>
    </row>
    <row r="233" spans="1:17" x14ac:dyDescent="0.45">
      <c r="A233" s="74"/>
      <c r="B233" s="76" t="s">
        <v>107</v>
      </c>
      <c r="C233" s="33" t="s">
        <v>67</v>
      </c>
      <c r="D233" s="29">
        <v>5</v>
      </c>
      <c r="E233" s="29">
        <v>13056.61</v>
      </c>
      <c r="F233" s="29">
        <v>3</v>
      </c>
      <c r="G233" s="29">
        <v>5597.93</v>
      </c>
      <c r="H233" s="29">
        <v>2</v>
      </c>
      <c r="I233" s="29">
        <v>7458.68</v>
      </c>
      <c r="J233" s="29">
        <v>0</v>
      </c>
      <c r="K233" s="29">
        <v>0</v>
      </c>
      <c r="L233" s="29">
        <v>0</v>
      </c>
      <c r="M233" s="29">
        <v>0</v>
      </c>
      <c r="N233" s="29">
        <v>0</v>
      </c>
      <c r="O233" s="29">
        <v>0</v>
      </c>
      <c r="P233" s="29">
        <v>0</v>
      </c>
      <c r="Q233" s="29">
        <v>0</v>
      </c>
    </row>
    <row r="234" spans="1:17" x14ac:dyDescent="0.45">
      <c r="A234" s="74"/>
      <c r="B234" s="76"/>
      <c r="C234" s="33" t="s">
        <v>68</v>
      </c>
      <c r="D234" s="29">
        <v>8</v>
      </c>
      <c r="E234" s="29">
        <v>37367.252</v>
      </c>
      <c r="F234" s="29">
        <v>2</v>
      </c>
      <c r="G234" s="29">
        <v>3802.9319999999998</v>
      </c>
      <c r="H234" s="29">
        <v>6</v>
      </c>
      <c r="I234" s="29">
        <v>33564.32</v>
      </c>
      <c r="J234" s="29">
        <v>0</v>
      </c>
      <c r="K234" s="29">
        <v>0</v>
      </c>
      <c r="L234" s="29">
        <v>0</v>
      </c>
      <c r="M234" s="29">
        <v>0</v>
      </c>
      <c r="N234" s="29">
        <v>0</v>
      </c>
      <c r="O234" s="29">
        <v>0</v>
      </c>
      <c r="P234" s="29">
        <v>0</v>
      </c>
      <c r="Q234" s="29">
        <v>0</v>
      </c>
    </row>
    <row r="235" spans="1:17" x14ac:dyDescent="0.45">
      <c r="A235" s="74"/>
      <c r="B235" s="76" t="s">
        <v>108</v>
      </c>
      <c r="C235" s="33" t="s">
        <v>67</v>
      </c>
      <c r="D235" s="29">
        <v>22</v>
      </c>
      <c r="E235" s="29">
        <v>24027.3861</v>
      </c>
      <c r="F235" s="29">
        <v>21</v>
      </c>
      <c r="G235" s="29">
        <v>20778.366099999999</v>
      </c>
      <c r="H235" s="29">
        <v>1</v>
      </c>
      <c r="I235" s="29">
        <v>3249.02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0</v>
      </c>
    </row>
    <row r="236" spans="1:17" x14ac:dyDescent="0.45">
      <c r="A236" s="74"/>
      <c r="B236" s="76"/>
      <c r="C236" s="33" t="s">
        <v>68</v>
      </c>
      <c r="D236" s="29">
        <v>13</v>
      </c>
      <c r="E236" s="29">
        <v>13351.552</v>
      </c>
      <c r="F236" s="29">
        <v>13</v>
      </c>
      <c r="G236" s="29">
        <v>13351.552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29">
        <v>0</v>
      </c>
      <c r="N236" s="29">
        <v>0</v>
      </c>
      <c r="O236" s="29">
        <v>0</v>
      </c>
      <c r="P236" s="29">
        <v>0</v>
      </c>
      <c r="Q236" s="29">
        <v>0</v>
      </c>
    </row>
    <row r="237" spans="1:17" x14ac:dyDescent="0.45">
      <c r="A237" s="74"/>
      <c r="B237" s="76" t="s">
        <v>109</v>
      </c>
      <c r="C237" s="33" t="s">
        <v>67</v>
      </c>
      <c r="D237" s="29">
        <v>15</v>
      </c>
      <c r="E237" s="29">
        <v>8649.2209999999995</v>
      </c>
      <c r="F237" s="29">
        <v>15</v>
      </c>
      <c r="G237" s="29">
        <v>8649.2209999999995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29">
        <v>0</v>
      </c>
      <c r="N237" s="29">
        <v>0</v>
      </c>
      <c r="O237" s="29">
        <v>0</v>
      </c>
      <c r="P237" s="29">
        <v>0</v>
      </c>
      <c r="Q237" s="29">
        <v>0</v>
      </c>
    </row>
    <row r="238" spans="1:17" x14ac:dyDescent="0.45">
      <c r="A238" s="74"/>
      <c r="B238" s="76"/>
      <c r="C238" s="33" t="s">
        <v>68</v>
      </c>
      <c r="D238" s="29">
        <v>3</v>
      </c>
      <c r="E238" s="29">
        <v>3042.65</v>
      </c>
      <c r="F238" s="29">
        <v>3</v>
      </c>
      <c r="G238" s="29">
        <v>3042.65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29">
        <v>0</v>
      </c>
      <c r="N238" s="29">
        <v>0</v>
      </c>
      <c r="O238" s="29">
        <v>0</v>
      </c>
      <c r="P238" s="29">
        <v>0</v>
      </c>
      <c r="Q238" s="29">
        <v>0</v>
      </c>
    </row>
    <row r="239" spans="1:17" x14ac:dyDescent="0.45">
      <c r="A239" s="74"/>
      <c r="B239" s="76" t="s">
        <v>111</v>
      </c>
      <c r="C239" s="33" t="s">
        <v>67</v>
      </c>
      <c r="D239" s="29">
        <v>68</v>
      </c>
      <c r="E239" s="29">
        <v>181199.29949999999</v>
      </c>
      <c r="F239" s="29">
        <v>60</v>
      </c>
      <c r="G239" s="29">
        <v>97162.104000000007</v>
      </c>
      <c r="H239" s="29">
        <v>6</v>
      </c>
      <c r="I239" s="29">
        <v>25873.448</v>
      </c>
      <c r="J239" s="29">
        <v>1</v>
      </c>
      <c r="K239" s="29">
        <v>11652.8325</v>
      </c>
      <c r="L239" s="29">
        <v>0</v>
      </c>
      <c r="M239" s="29">
        <v>0</v>
      </c>
      <c r="N239" s="29">
        <v>1</v>
      </c>
      <c r="O239" s="29">
        <v>46510.915000000001</v>
      </c>
      <c r="P239" s="29">
        <v>0</v>
      </c>
      <c r="Q239" s="29">
        <v>0</v>
      </c>
    </row>
    <row r="240" spans="1:17" x14ac:dyDescent="0.45">
      <c r="A240" s="74"/>
      <c r="B240" s="76"/>
      <c r="C240" s="33" t="s">
        <v>68</v>
      </c>
      <c r="D240" s="29">
        <v>82</v>
      </c>
      <c r="E240" s="29">
        <v>708502.64610000001</v>
      </c>
      <c r="F240" s="29">
        <v>32</v>
      </c>
      <c r="G240" s="29">
        <v>58411.139499999997</v>
      </c>
      <c r="H240" s="29">
        <v>32</v>
      </c>
      <c r="I240" s="29">
        <v>158514.31899999999</v>
      </c>
      <c r="J240" s="29">
        <v>4</v>
      </c>
      <c r="K240" s="29">
        <v>55979.41</v>
      </c>
      <c r="L240" s="29">
        <v>11</v>
      </c>
      <c r="M240" s="29">
        <v>227324.87150000001</v>
      </c>
      <c r="N240" s="29">
        <v>1</v>
      </c>
      <c r="O240" s="29">
        <v>42521.6034</v>
      </c>
      <c r="P240" s="29">
        <v>2</v>
      </c>
      <c r="Q240" s="29">
        <v>165751.3027</v>
      </c>
    </row>
    <row r="241" spans="1:17" x14ac:dyDescent="0.45">
      <c r="A241" s="74"/>
      <c r="B241" s="76" t="s">
        <v>112</v>
      </c>
      <c r="C241" s="33" t="s">
        <v>67</v>
      </c>
      <c r="D241" s="29">
        <v>17</v>
      </c>
      <c r="E241" s="29">
        <v>22475.71</v>
      </c>
      <c r="F241" s="29">
        <v>15</v>
      </c>
      <c r="G241" s="29">
        <v>15735.71</v>
      </c>
      <c r="H241" s="29">
        <v>2</v>
      </c>
      <c r="I241" s="29">
        <v>6740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</row>
    <row r="242" spans="1:17" x14ac:dyDescent="0.45">
      <c r="A242" s="74"/>
      <c r="B242" s="76"/>
      <c r="C242" s="33" t="s">
        <v>68</v>
      </c>
      <c r="D242" s="29">
        <v>57</v>
      </c>
      <c r="E242" s="29">
        <v>256931.47880000001</v>
      </c>
      <c r="F242" s="29">
        <v>42</v>
      </c>
      <c r="G242" s="29">
        <v>28925.74</v>
      </c>
      <c r="H242" s="29">
        <v>5</v>
      </c>
      <c r="I242" s="29">
        <v>29745.27</v>
      </c>
      <c r="J242" s="29">
        <v>3</v>
      </c>
      <c r="K242" s="29">
        <v>32859.160000000003</v>
      </c>
      <c r="L242" s="29">
        <v>6</v>
      </c>
      <c r="M242" s="29">
        <v>124220.53879999999</v>
      </c>
      <c r="N242" s="29">
        <v>1</v>
      </c>
      <c r="O242" s="29">
        <v>41180.769999999997</v>
      </c>
      <c r="P242" s="29">
        <v>0</v>
      </c>
      <c r="Q242" s="29">
        <v>0</v>
      </c>
    </row>
    <row r="243" spans="1:17" x14ac:dyDescent="0.45">
      <c r="A243" s="74" t="s">
        <v>126</v>
      </c>
      <c r="B243" s="76" t="s">
        <v>103</v>
      </c>
      <c r="C243" s="33" t="s">
        <v>67</v>
      </c>
      <c r="D243" s="29">
        <v>980</v>
      </c>
      <c r="E243" s="29">
        <v>694001.22759999998</v>
      </c>
      <c r="F243" s="29">
        <v>951</v>
      </c>
      <c r="G243" s="29">
        <v>557587.2977</v>
      </c>
      <c r="H243" s="29">
        <v>28</v>
      </c>
      <c r="I243" s="29">
        <v>122484.7399</v>
      </c>
      <c r="J243" s="29">
        <v>1</v>
      </c>
      <c r="K243" s="29">
        <v>13929.19</v>
      </c>
      <c r="L243" s="29">
        <v>0</v>
      </c>
      <c r="M243" s="29">
        <v>0</v>
      </c>
      <c r="N243" s="29">
        <v>0</v>
      </c>
      <c r="O243" s="29">
        <v>0</v>
      </c>
      <c r="P243" s="29">
        <v>0</v>
      </c>
      <c r="Q243" s="29">
        <v>0</v>
      </c>
    </row>
    <row r="244" spans="1:17" x14ac:dyDescent="0.45">
      <c r="A244" s="74"/>
      <c r="B244" s="76"/>
      <c r="C244" s="33" t="s">
        <v>68</v>
      </c>
      <c r="D244" s="29">
        <v>268</v>
      </c>
      <c r="E244" s="29">
        <v>532961.93669999996</v>
      </c>
      <c r="F244" s="29">
        <v>212</v>
      </c>
      <c r="G244" s="29">
        <v>178344.56299999999</v>
      </c>
      <c r="H244" s="29">
        <v>50</v>
      </c>
      <c r="I244" s="29">
        <v>273890.27419999999</v>
      </c>
      <c r="J244" s="29">
        <v>4</v>
      </c>
      <c r="K244" s="29">
        <v>46229.34</v>
      </c>
      <c r="L244" s="29">
        <v>2</v>
      </c>
      <c r="M244" s="29">
        <v>34497.7595</v>
      </c>
      <c r="N244" s="29">
        <v>0</v>
      </c>
      <c r="O244" s="29">
        <v>0</v>
      </c>
      <c r="P244" s="29">
        <v>0</v>
      </c>
      <c r="Q244" s="29">
        <v>0</v>
      </c>
    </row>
    <row r="245" spans="1:17" x14ac:dyDescent="0.45">
      <c r="A245" s="74"/>
      <c r="B245" s="76" t="s">
        <v>104</v>
      </c>
      <c r="C245" s="33" t="s">
        <v>67</v>
      </c>
      <c r="D245" s="29">
        <v>463</v>
      </c>
      <c r="E245" s="29">
        <v>360856.89689999999</v>
      </c>
      <c r="F245" s="29">
        <v>453</v>
      </c>
      <c r="G245" s="29">
        <v>322046.26689999999</v>
      </c>
      <c r="H245" s="29">
        <v>10</v>
      </c>
      <c r="I245" s="29">
        <v>38810.629999999997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</row>
    <row r="246" spans="1:17" x14ac:dyDescent="0.45">
      <c r="A246" s="74"/>
      <c r="B246" s="76"/>
      <c r="C246" s="33" t="s">
        <v>68</v>
      </c>
      <c r="D246" s="29">
        <v>164</v>
      </c>
      <c r="E246" s="29">
        <v>305995.95649999997</v>
      </c>
      <c r="F246" s="29">
        <v>139</v>
      </c>
      <c r="G246" s="29">
        <v>115318.04150000001</v>
      </c>
      <c r="H246" s="29">
        <v>21</v>
      </c>
      <c r="I246" s="29">
        <v>127749.63499999999</v>
      </c>
      <c r="J246" s="29">
        <v>3</v>
      </c>
      <c r="K246" s="29">
        <v>43067.53</v>
      </c>
      <c r="L246" s="29">
        <v>1</v>
      </c>
      <c r="M246" s="29">
        <v>19860.75</v>
      </c>
      <c r="N246" s="29">
        <v>0</v>
      </c>
      <c r="O246" s="29">
        <v>0</v>
      </c>
      <c r="P246" s="29">
        <v>0</v>
      </c>
      <c r="Q246" s="29">
        <v>0</v>
      </c>
    </row>
    <row r="247" spans="1:17" x14ac:dyDescent="0.45">
      <c r="A247" s="74"/>
      <c r="B247" s="34" t="s">
        <v>105</v>
      </c>
      <c r="C247" s="33" t="s">
        <v>68</v>
      </c>
      <c r="D247" s="29">
        <v>6</v>
      </c>
      <c r="E247" s="29">
        <v>50358.32</v>
      </c>
      <c r="F247" s="29">
        <v>3</v>
      </c>
      <c r="G247" s="29">
        <v>4200.8</v>
      </c>
      <c r="H247" s="29">
        <v>0</v>
      </c>
      <c r="I247" s="29">
        <v>0</v>
      </c>
      <c r="J247" s="29">
        <v>1</v>
      </c>
      <c r="K247" s="29">
        <v>12586.37</v>
      </c>
      <c r="L247" s="29">
        <v>2</v>
      </c>
      <c r="M247" s="29">
        <v>33571.15</v>
      </c>
      <c r="N247" s="29">
        <v>0</v>
      </c>
      <c r="O247" s="29">
        <v>0</v>
      </c>
      <c r="P247" s="29">
        <v>0</v>
      </c>
      <c r="Q247" s="29">
        <v>0</v>
      </c>
    </row>
    <row r="248" spans="1:17" x14ac:dyDescent="0.45">
      <c r="A248" s="74"/>
      <c r="B248" s="76" t="s">
        <v>106</v>
      </c>
      <c r="C248" s="33" t="s">
        <v>67</v>
      </c>
      <c r="D248" s="29">
        <v>50</v>
      </c>
      <c r="E248" s="29">
        <v>66558.876000000004</v>
      </c>
      <c r="F248" s="29">
        <v>46</v>
      </c>
      <c r="G248" s="29">
        <v>37861.158000000003</v>
      </c>
      <c r="H248" s="29">
        <v>3</v>
      </c>
      <c r="I248" s="29">
        <v>17378.75</v>
      </c>
      <c r="J248" s="29">
        <v>1</v>
      </c>
      <c r="K248" s="29">
        <v>11318.968000000001</v>
      </c>
      <c r="L248" s="29">
        <v>0</v>
      </c>
      <c r="M248" s="29">
        <v>0</v>
      </c>
      <c r="N248" s="29">
        <v>0</v>
      </c>
      <c r="O248" s="29">
        <v>0</v>
      </c>
      <c r="P248" s="29">
        <v>0</v>
      </c>
      <c r="Q248" s="29">
        <v>0</v>
      </c>
    </row>
    <row r="249" spans="1:17" x14ac:dyDescent="0.45">
      <c r="A249" s="74"/>
      <c r="B249" s="76"/>
      <c r="C249" s="33" t="s">
        <v>68</v>
      </c>
      <c r="D249" s="29">
        <v>101</v>
      </c>
      <c r="E249" s="29">
        <v>1065460.7009000001</v>
      </c>
      <c r="F249" s="29">
        <v>74</v>
      </c>
      <c r="G249" s="29">
        <v>61027.781999999999</v>
      </c>
      <c r="H249" s="29">
        <v>22</v>
      </c>
      <c r="I249" s="29">
        <v>138377.64790000001</v>
      </c>
      <c r="J249" s="29">
        <v>0</v>
      </c>
      <c r="K249" s="29">
        <v>0</v>
      </c>
      <c r="L249" s="29">
        <v>2</v>
      </c>
      <c r="M249" s="29">
        <v>49234.260999999999</v>
      </c>
      <c r="N249" s="29">
        <v>2</v>
      </c>
      <c r="O249" s="29">
        <v>79274.070000000007</v>
      </c>
      <c r="P249" s="29">
        <v>1</v>
      </c>
      <c r="Q249" s="29">
        <v>737546.94</v>
      </c>
    </row>
    <row r="250" spans="1:17" x14ac:dyDescent="0.45">
      <c r="A250" s="74"/>
      <c r="B250" s="76" t="s">
        <v>107</v>
      </c>
      <c r="C250" s="33" t="s">
        <v>67</v>
      </c>
      <c r="D250" s="29">
        <v>2</v>
      </c>
      <c r="E250" s="29">
        <v>4436.3050000000003</v>
      </c>
      <c r="F250" s="29">
        <v>1</v>
      </c>
      <c r="G250" s="29">
        <v>1393.08</v>
      </c>
      <c r="H250" s="29">
        <v>1</v>
      </c>
      <c r="I250" s="29">
        <v>3043.2249999999999</v>
      </c>
      <c r="J250" s="29">
        <v>0</v>
      </c>
      <c r="K250" s="29">
        <v>0</v>
      </c>
      <c r="L250" s="29">
        <v>0</v>
      </c>
      <c r="M250" s="29">
        <v>0</v>
      </c>
      <c r="N250" s="29">
        <v>0</v>
      </c>
      <c r="O250" s="29">
        <v>0</v>
      </c>
      <c r="P250" s="29">
        <v>0</v>
      </c>
      <c r="Q250" s="29">
        <v>0</v>
      </c>
    </row>
    <row r="251" spans="1:17" x14ac:dyDescent="0.45">
      <c r="A251" s="74"/>
      <c r="B251" s="76"/>
      <c r="C251" s="33" t="s">
        <v>68</v>
      </c>
      <c r="D251" s="29">
        <v>10</v>
      </c>
      <c r="E251" s="29">
        <v>65553.9035</v>
      </c>
      <c r="F251" s="29">
        <v>4</v>
      </c>
      <c r="G251" s="29">
        <v>7423.21</v>
      </c>
      <c r="H251" s="29">
        <v>4</v>
      </c>
      <c r="I251" s="29">
        <v>23693.003499999999</v>
      </c>
      <c r="J251" s="29">
        <v>1</v>
      </c>
      <c r="K251" s="29">
        <v>14759.25</v>
      </c>
      <c r="L251" s="29">
        <v>1</v>
      </c>
      <c r="M251" s="29">
        <v>19678.439999999999</v>
      </c>
      <c r="N251" s="29">
        <v>0</v>
      </c>
      <c r="O251" s="29">
        <v>0</v>
      </c>
      <c r="P251" s="29">
        <v>0</v>
      </c>
      <c r="Q251" s="29">
        <v>0</v>
      </c>
    </row>
    <row r="252" spans="1:17" x14ac:dyDescent="0.45">
      <c r="A252" s="74"/>
      <c r="B252" s="76" t="s">
        <v>108</v>
      </c>
      <c r="C252" s="33" t="s">
        <v>67</v>
      </c>
      <c r="D252" s="29">
        <v>27</v>
      </c>
      <c r="E252" s="29">
        <v>44029.3658</v>
      </c>
      <c r="F252" s="29">
        <v>24</v>
      </c>
      <c r="G252" s="29">
        <v>29899.145799999998</v>
      </c>
      <c r="H252" s="29">
        <v>3</v>
      </c>
      <c r="I252" s="29">
        <v>14130.22</v>
      </c>
      <c r="J252" s="29">
        <v>0</v>
      </c>
      <c r="K252" s="29">
        <v>0</v>
      </c>
      <c r="L252" s="29">
        <v>0</v>
      </c>
      <c r="M252" s="29">
        <v>0</v>
      </c>
      <c r="N252" s="29">
        <v>0</v>
      </c>
      <c r="O252" s="29">
        <v>0</v>
      </c>
      <c r="P252" s="29">
        <v>0</v>
      </c>
      <c r="Q252" s="29">
        <v>0</v>
      </c>
    </row>
    <row r="253" spans="1:17" x14ac:dyDescent="0.45">
      <c r="A253" s="74"/>
      <c r="B253" s="76"/>
      <c r="C253" s="33" t="s">
        <v>68</v>
      </c>
      <c r="D253" s="29">
        <v>7</v>
      </c>
      <c r="E253" s="29">
        <v>32594.81</v>
      </c>
      <c r="F253" s="29">
        <v>2</v>
      </c>
      <c r="G253" s="29">
        <v>4997.8999999999996</v>
      </c>
      <c r="H253" s="29">
        <v>5</v>
      </c>
      <c r="I253" s="29">
        <v>27596.91</v>
      </c>
      <c r="J253" s="29">
        <v>0</v>
      </c>
      <c r="K253" s="29">
        <v>0</v>
      </c>
      <c r="L253" s="29">
        <v>0</v>
      </c>
      <c r="M253" s="29">
        <v>0</v>
      </c>
      <c r="N253" s="29">
        <v>0</v>
      </c>
      <c r="O253" s="29">
        <v>0</v>
      </c>
      <c r="P253" s="29">
        <v>0</v>
      </c>
      <c r="Q253" s="29">
        <v>0</v>
      </c>
    </row>
    <row r="254" spans="1:17" x14ac:dyDescent="0.45">
      <c r="A254" s="74"/>
      <c r="B254" s="76" t="s">
        <v>109</v>
      </c>
      <c r="C254" s="33" t="s">
        <v>67</v>
      </c>
      <c r="D254" s="29">
        <v>17</v>
      </c>
      <c r="E254" s="29">
        <v>15171.817999999999</v>
      </c>
      <c r="F254" s="29">
        <v>16</v>
      </c>
      <c r="G254" s="29">
        <v>12093.678</v>
      </c>
      <c r="H254" s="29">
        <v>1</v>
      </c>
      <c r="I254" s="29">
        <v>3078.14</v>
      </c>
      <c r="J254" s="29">
        <v>0</v>
      </c>
      <c r="K254" s="29">
        <v>0</v>
      </c>
      <c r="L254" s="29">
        <v>0</v>
      </c>
      <c r="M254" s="29">
        <v>0</v>
      </c>
      <c r="N254" s="29">
        <v>0</v>
      </c>
      <c r="O254" s="29">
        <v>0</v>
      </c>
      <c r="P254" s="29">
        <v>0</v>
      </c>
      <c r="Q254" s="29">
        <v>0</v>
      </c>
    </row>
    <row r="255" spans="1:17" x14ac:dyDescent="0.45">
      <c r="A255" s="74"/>
      <c r="B255" s="76"/>
      <c r="C255" s="33" t="s">
        <v>68</v>
      </c>
      <c r="D255" s="29">
        <v>7</v>
      </c>
      <c r="E255" s="29">
        <v>4944.5600000000004</v>
      </c>
      <c r="F255" s="29">
        <v>7</v>
      </c>
      <c r="G255" s="29">
        <v>4944.5600000000004</v>
      </c>
      <c r="H255" s="29">
        <v>0</v>
      </c>
      <c r="I255" s="29">
        <v>0</v>
      </c>
      <c r="J255" s="29">
        <v>0</v>
      </c>
      <c r="K255" s="29">
        <v>0</v>
      </c>
      <c r="L255" s="29">
        <v>0</v>
      </c>
      <c r="M255" s="29">
        <v>0</v>
      </c>
      <c r="N255" s="29">
        <v>0</v>
      </c>
      <c r="O255" s="29">
        <v>0</v>
      </c>
      <c r="P255" s="29">
        <v>0</v>
      </c>
      <c r="Q255" s="29">
        <v>0</v>
      </c>
    </row>
    <row r="256" spans="1:17" x14ac:dyDescent="0.45">
      <c r="A256" s="74"/>
      <c r="B256" s="76" t="s">
        <v>111</v>
      </c>
      <c r="C256" s="33" t="s">
        <v>67</v>
      </c>
      <c r="D256" s="29">
        <v>96</v>
      </c>
      <c r="E256" s="29">
        <v>164972.35990000001</v>
      </c>
      <c r="F256" s="29">
        <v>85</v>
      </c>
      <c r="G256" s="29">
        <v>114476.6599</v>
      </c>
      <c r="H256" s="29">
        <v>11</v>
      </c>
      <c r="I256" s="29">
        <v>50495.7</v>
      </c>
      <c r="J256" s="29">
        <v>0</v>
      </c>
      <c r="K256" s="29">
        <v>0</v>
      </c>
      <c r="L256" s="29">
        <v>0</v>
      </c>
      <c r="M256" s="29">
        <v>0</v>
      </c>
      <c r="N256" s="29">
        <v>0</v>
      </c>
      <c r="O256" s="29">
        <v>0</v>
      </c>
      <c r="P256" s="29">
        <v>0</v>
      </c>
      <c r="Q256" s="29">
        <v>0</v>
      </c>
    </row>
    <row r="257" spans="1:17" x14ac:dyDescent="0.45">
      <c r="A257" s="74"/>
      <c r="B257" s="76"/>
      <c r="C257" s="33" t="s">
        <v>68</v>
      </c>
      <c r="D257" s="29">
        <v>102</v>
      </c>
      <c r="E257" s="29">
        <v>651671.98659999995</v>
      </c>
      <c r="F257" s="29">
        <v>53</v>
      </c>
      <c r="G257" s="29">
        <v>93397.190400000007</v>
      </c>
      <c r="H257" s="29">
        <v>29</v>
      </c>
      <c r="I257" s="29">
        <v>146876.98310000001</v>
      </c>
      <c r="J257" s="29">
        <v>8</v>
      </c>
      <c r="K257" s="29">
        <v>105445.8772</v>
      </c>
      <c r="L257" s="29">
        <v>10</v>
      </c>
      <c r="M257" s="29">
        <v>221708.49059999999</v>
      </c>
      <c r="N257" s="29">
        <v>2</v>
      </c>
      <c r="O257" s="29">
        <v>84243.445300000007</v>
      </c>
      <c r="P257" s="29">
        <v>0</v>
      </c>
      <c r="Q257" s="29">
        <v>0</v>
      </c>
    </row>
    <row r="258" spans="1:17" x14ac:dyDescent="0.45">
      <c r="A258" s="74"/>
      <c r="B258" s="76" t="s">
        <v>112</v>
      </c>
      <c r="C258" s="33" t="s">
        <v>67</v>
      </c>
      <c r="D258" s="29">
        <v>68</v>
      </c>
      <c r="E258" s="29">
        <v>54809.252</v>
      </c>
      <c r="F258" s="29">
        <v>66</v>
      </c>
      <c r="G258" s="29">
        <v>45393.491999999998</v>
      </c>
      <c r="H258" s="29">
        <v>2</v>
      </c>
      <c r="I258" s="29">
        <v>9415.76</v>
      </c>
      <c r="J258" s="29">
        <v>0</v>
      </c>
      <c r="K258" s="29">
        <v>0</v>
      </c>
      <c r="L258" s="29">
        <v>0</v>
      </c>
      <c r="M258" s="29">
        <v>0</v>
      </c>
      <c r="N258" s="29">
        <v>0</v>
      </c>
      <c r="O258" s="29">
        <v>0</v>
      </c>
      <c r="P258" s="29">
        <v>0</v>
      </c>
      <c r="Q258" s="29">
        <v>0</v>
      </c>
    </row>
    <row r="259" spans="1:17" x14ac:dyDescent="0.45">
      <c r="A259" s="74"/>
      <c r="B259" s="76"/>
      <c r="C259" s="33" t="s">
        <v>68</v>
      </c>
      <c r="D259" s="29">
        <v>103</v>
      </c>
      <c r="E259" s="29">
        <v>492304.95110000001</v>
      </c>
      <c r="F259" s="29">
        <v>81</v>
      </c>
      <c r="G259" s="29">
        <v>46332.639999999999</v>
      </c>
      <c r="H259" s="29">
        <v>8</v>
      </c>
      <c r="I259" s="29">
        <v>49840.792000000001</v>
      </c>
      <c r="J259" s="29">
        <v>1</v>
      </c>
      <c r="K259" s="29">
        <v>14327.67</v>
      </c>
      <c r="L259" s="29">
        <v>10</v>
      </c>
      <c r="M259" s="29">
        <v>251956.89910000001</v>
      </c>
      <c r="N259" s="29">
        <v>3</v>
      </c>
      <c r="O259" s="29">
        <v>129846.95</v>
      </c>
      <c r="P259" s="29">
        <v>0</v>
      </c>
      <c r="Q259" s="29">
        <v>0</v>
      </c>
    </row>
    <row r="260" spans="1:17" x14ac:dyDescent="0.45">
      <c r="A260" s="74" t="s">
        <v>127</v>
      </c>
      <c r="B260" s="76" t="s">
        <v>103</v>
      </c>
      <c r="C260" s="33" t="s">
        <v>67</v>
      </c>
      <c r="D260" s="29">
        <v>1204</v>
      </c>
      <c r="E260" s="29">
        <v>1640582.9338</v>
      </c>
      <c r="F260" s="29">
        <v>1059</v>
      </c>
      <c r="G260" s="29">
        <v>921488.44449999998</v>
      </c>
      <c r="H260" s="29">
        <v>142</v>
      </c>
      <c r="I260" s="29">
        <v>684909.54929999996</v>
      </c>
      <c r="J260" s="29">
        <v>3</v>
      </c>
      <c r="K260" s="29">
        <v>34184.94</v>
      </c>
      <c r="L260" s="29">
        <v>0</v>
      </c>
      <c r="M260" s="29">
        <v>0</v>
      </c>
      <c r="N260" s="29">
        <v>0</v>
      </c>
      <c r="O260" s="29">
        <v>0</v>
      </c>
      <c r="P260" s="29">
        <v>0</v>
      </c>
      <c r="Q260" s="29">
        <v>0</v>
      </c>
    </row>
    <row r="261" spans="1:17" x14ac:dyDescent="0.45">
      <c r="A261" s="74"/>
      <c r="B261" s="76"/>
      <c r="C261" s="33" t="s">
        <v>68</v>
      </c>
      <c r="D261" s="29">
        <v>468</v>
      </c>
      <c r="E261" s="29">
        <v>1638679.7675999999</v>
      </c>
      <c r="F261" s="29">
        <v>254</v>
      </c>
      <c r="G261" s="29">
        <v>283465.2721</v>
      </c>
      <c r="H261" s="29">
        <v>196</v>
      </c>
      <c r="I261" s="29">
        <v>1114999.7709999999</v>
      </c>
      <c r="J261" s="29">
        <v>15</v>
      </c>
      <c r="K261" s="29">
        <v>183437.70449999999</v>
      </c>
      <c r="L261" s="29">
        <v>3</v>
      </c>
      <c r="M261" s="29">
        <v>56777.02</v>
      </c>
      <c r="N261" s="29">
        <v>0</v>
      </c>
      <c r="O261" s="29">
        <v>0</v>
      </c>
      <c r="P261" s="29">
        <v>0</v>
      </c>
      <c r="Q261" s="29">
        <v>0</v>
      </c>
    </row>
    <row r="262" spans="1:17" x14ac:dyDescent="0.45">
      <c r="A262" s="74"/>
      <c r="B262" s="76" t="s">
        <v>104</v>
      </c>
      <c r="C262" s="33" t="s">
        <v>67</v>
      </c>
      <c r="D262" s="29">
        <v>911</v>
      </c>
      <c r="E262" s="29">
        <v>1376991.6610000001</v>
      </c>
      <c r="F262" s="29">
        <v>811</v>
      </c>
      <c r="G262" s="29">
        <v>834092.30630000005</v>
      </c>
      <c r="H262" s="29">
        <v>95</v>
      </c>
      <c r="I262" s="29">
        <v>475697.53470000002</v>
      </c>
      <c r="J262" s="29">
        <v>4</v>
      </c>
      <c r="K262" s="29">
        <v>47249.55</v>
      </c>
      <c r="L262" s="29">
        <v>1</v>
      </c>
      <c r="M262" s="29">
        <v>19952.27</v>
      </c>
      <c r="N262" s="29">
        <v>0</v>
      </c>
      <c r="O262" s="29">
        <v>0</v>
      </c>
      <c r="P262" s="29">
        <v>0</v>
      </c>
      <c r="Q262" s="29">
        <v>0</v>
      </c>
    </row>
    <row r="263" spans="1:17" x14ac:dyDescent="0.45">
      <c r="A263" s="74"/>
      <c r="B263" s="76"/>
      <c r="C263" s="33" t="s">
        <v>68</v>
      </c>
      <c r="D263" s="29">
        <v>401</v>
      </c>
      <c r="E263" s="29">
        <v>1339533.281</v>
      </c>
      <c r="F263" s="29">
        <v>246</v>
      </c>
      <c r="G263" s="29">
        <v>307047.85119999998</v>
      </c>
      <c r="H263" s="29">
        <v>132</v>
      </c>
      <c r="I263" s="29">
        <v>729603.19299999997</v>
      </c>
      <c r="J263" s="29">
        <v>22</v>
      </c>
      <c r="K263" s="29">
        <v>285265.89679999999</v>
      </c>
      <c r="L263" s="29">
        <v>1</v>
      </c>
      <c r="M263" s="29">
        <v>17616.34</v>
      </c>
      <c r="N263" s="29">
        <v>0</v>
      </c>
      <c r="O263" s="29">
        <v>0</v>
      </c>
      <c r="P263" s="29">
        <v>0</v>
      </c>
      <c r="Q263" s="29">
        <v>0</v>
      </c>
    </row>
    <row r="264" spans="1:17" x14ac:dyDescent="0.45">
      <c r="A264" s="74"/>
      <c r="B264" s="76" t="s">
        <v>105</v>
      </c>
      <c r="C264" s="33" t="s">
        <v>67</v>
      </c>
      <c r="D264" s="29">
        <v>2</v>
      </c>
      <c r="E264" s="29">
        <v>3458.8</v>
      </c>
      <c r="F264" s="29">
        <v>2</v>
      </c>
      <c r="G264" s="29">
        <v>3458.8</v>
      </c>
      <c r="H264" s="29">
        <v>0</v>
      </c>
      <c r="I264" s="29">
        <v>0</v>
      </c>
      <c r="J264" s="29">
        <v>0</v>
      </c>
      <c r="K264" s="29">
        <v>0</v>
      </c>
      <c r="L264" s="29">
        <v>0</v>
      </c>
      <c r="M264" s="29">
        <v>0</v>
      </c>
      <c r="N264" s="29">
        <v>0</v>
      </c>
      <c r="O264" s="29">
        <v>0</v>
      </c>
      <c r="P264" s="29">
        <v>0</v>
      </c>
      <c r="Q264" s="29">
        <v>0</v>
      </c>
    </row>
    <row r="265" spans="1:17" x14ac:dyDescent="0.45">
      <c r="A265" s="74"/>
      <c r="B265" s="76"/>
      <c r="C265" s="33" t="s">
        <v>68</v>
      </c>
      <c r="D265" s="29">
        <v>7</v>
      </c>
      <c r="E265" s="29">
        <v>68602.191000000006</v>
      </c>
      <c r="F265" s="29">
        <v>1</v>
      </c>
      <c r="G265" s="29">
        <v>1555.72</v>
      </c>
      <c r="H265" s="29">
        <v>2</v>
      </c>
      <c r="I265" s="29">
        <v>10776.63</v>
      </c>
      <c r="J265" s="29">
        <v>3</v>
      </c>
      <c r="K265" s="29">
        <v>35139.881000000001</v>
      </c>
      <c r="L265" s="29">
        <v>1</v>
      </c>
      <c r="M265" s="29">
        <v>21129.96</v>
      </c>
      <c r="N265" s="29">
        <v>0</v>
      </c>
      <c r="O265" s="29">
        <v>0</v>
      </c>
      <c r="P265" s="29">
        <v>0</v>
      </c>
      <c r="Q265" s="29">
        <v>0</v>
      </c>
    </row>
    <row r="266" spans="1:17" x14ac:dyDescent="0.45">
      <c r="A266" s="74"/>
      <c r="B266" s="76" t="s">
        <v>106</v>
      </c>
      <c r="C266" s="33" t="s">
        <v>67</v>
      </c>
      <c r="D266" s="29">
        <v>86</v>
      </c>
      <c r="E266" s="29">
        <v>199084.50700000001</v>
      </c>
      <c r="F266" s="29">
        <v>64</v>
      </c>
      <c r="G266" s="29">
        <v>61231.817000000003</v>
      </c>
      <c r="H266" s="29">
        <v>20</v>
      </c>
      <c r="I266" s="29">
        <v>112751.43</v>
      </c>
      <c r="J266" s="29">
        <v>2</v>
      </c>
      <c r="K266" s="29">
        <v>25101.26</v>
      </c>
      <c r="L266" s="29">
        <v>0</v>
      </c>
      <c r="M266" s="29">
        <v>0</v>
      </c>
      <c r="N266" s="29">
        <v>0</v>
      </c>
      <c r="O266" s="29">
        <v>0</v>
      </c>
      <c r="P266" s="29">
        <v>0</v>
      </c>
      <c r="Q266" s="29">
        <v>0</v>
      </c>
    </row>
    <row r="267" spans="1:17" x14ac:dyDescent="0.45">
      <c r="A267" s="74"/>
      <c r="B267" s="76"/>
      <c r="C267" s="33" t="s">
        <v>68</v>
      </c>
      <c r="D267" s="29">
        <v>91</v>
      </c>
      <c r="E267" s="29">
        <v>1276599.5464000001</v>
      </c>
      <c r="F267" s="29">
        <v>30</v>
      </c>
      <c r="G267" s="29">
        <v>46310.137799999997</v>
      </c>
      <c r="H267" s="29">
        <v>26</v>
      </c>
      <c r="I267" s="29">
        <v>160303.35630000001</v>
      </c>
      <c r="J267" s="29">
        <v>11</v>
      </c>
      <c r="K267" s="29">
        <v>140760.1201</v>
      </c>
      <c r="L267" s="29">
        <v>15</v>
      </c>
      <c r="M267" s="29">
        <v>349516.50699999998</v>
      </c>
      <c r="N267" s="29">
        <v>5</v>
      </c>
      <c r="O267" s="29">
        <v>209374.386</v>
      </c>
      <c r="P267" s="29">
        <v>4</v>
      </c>
      <c r="Q267" s="29">
        <v>370335.0392</v>
      </c>
    </row>
    <row r="268" spans="1:17" x14ac:dyDescent="0.45">
      <c r="A268" s="74"/>
      <c r="B268" s="76" t="s">
        <v>107</v>
      </c>
      <c r="C268" s="33" t="s">
        <v>67</v>
      </c>
      <c r="D268" s="29">
        <v>26</v>
      </c>
      <c r="E268" s="29">
        <v>130885.7641</v>
      </c>
      <c r="F268" s="29">
        <v>6</v>
      </c>
      <c r="G268" s="29">
        <v>12639.1507</v>
      </c>
      <c r="H268" s="29">
        <v>20</v>
      </c>
      <c r="I268" s="29">
        <v>118246.6134</v>
      </c>
      <c r="J268" s="29">
        <v>0</v>
      </c>
      <c r="K268" s="29">
        <v>0</v>
      </c>
      <c r="L268" s="29">
        <v>0</v>
      </c>
      <c r="M268" s="29">
        <v>0</v>
      </c>
      <c r="N268" s="29">
        <v>0</v>
      </c>
      <c r="O268" s="29">
        <v>0</v>
      </c>
      <c r="P268" s="29">
        <v>0</v>
      </c>
      <c r="Q268" s="29">
        <v>0</v>
      </c>
    </row>
    <row r="269" spans="1:17" x14ac:dyDescent="0.45">
      <c r="A269" s="74"/>
      <c r="B269" s="76"/>
      <c r="C269" s="33" t="s">
        <v>68</v>
      </c>
      <c r="D269" s="29">
        <v>22</v>
      </c>
      <c r="E269" s="29">
        <v>134946.5099</v>
      </c>
      <c r="F269" s="29">
        <v>3</v>
      </c>
      <c r="G269" s="29">
        <v>8408.625</v>
      </c>
      <c r="H269" s="29">
        <v>15</v>
      </c>
      <c r="I269" s="29">
        <v>79152.207500000004</v>
      </c>
      <c r="J269" s="29">
        <v>4</v>
      </c>
      <c r="K269" s="29">
        <v>47385.6774</v>
      </c>
      <c r="L269" s="29">
        <v>0</v>
      </c>
      <c r="M269" s="29">
        <v>0</v>
      </c>
      <c r="N269" s="29">
        <v>0</v>
      </c>
      <c r="O269" s="29">
        <v>0</v>
      </c>
      <c r="P269" s="29">
        <v>0</v>
      </c>
      <c r="Q269" s="29">
        <v>0</v>
      </c>
    </row>
    <row r="270" spans="1:17" x14ac:dyDescent="0.45">
      <c r="A270" s="74"/>
      <c r="B270" s="76" t="s">
        <v>108</v>
      </c>
      <c r="C270" s="33" t="s">
        <v>67</v>
      </c>
      <c r="D270" s="29">
        <v>79</v>
      </c>
      <c r="E270" s="29">
        <v>223055.48610000001</v>
      </c>
      <c r="F270" s="29">
        <v>54</v>
      </c>
      <c r="G270" s="29">
        <v>92113.169599999994</v>
      </c>
      <c r="H270" s="29">
        <v>24</v>
      </c>
      <c r="I270" s="29">
        <v>120524.1615</v>
      </c>
      <c r="J270" s="29">
        <v>1</v>
      </c>
      <c r="K270" s="29">
        <v>10418.155000000001</v>
      </c>
      <c r="L270" s="29">
        <v>0</v>
      </c>
      <c r="M270" s="29">
        <v>0</v>
      </c>
      <c r="N270" s="29">
        <v>0</v>
      </c>
      <c r="O270" s="29">
        <v>0</v>
      </c>
      <c r="P270" s="29">
        <v>0</v>
      </c>
      <c r="Q270" s="29">
        <v>0</v>
      </c>
    </row>
    <row r="271" spans="1:17" x14ac:dyDescent="0.45">
      <c r="A271" s="74"/>
      <c r="B271" s="76"/>
      <c r="C271" s="33" t="s">
        <v>68</v>
      </c>
      <c r="D271" s="29">
        <v>43</v>
      </c>
      <c r="E271" s="29">
        <v>202878.4369</v>
      </c>
      <c r="F271" s="29">
        <v>14</v>
      </c>
      <c r="G271" s="29">
        <v>27649.375599999999</v>
      </c>
      <c r="H271" s="29">
        <v>27</v>
      </c>
      <c r="I271" s="29">
        <v>143934.85</v>
      </c>
      <c r="J271" s="29">
        <v>1</v>
      </c>
      <c r="K271" s="29">
        <v>10492.53</v>
      </c>
      <c r="L271" s="29">
        <v>1</v>
      </c>
      <c r="M271" s="29">
        <v>20801.6813</v>
      </c>
      <c r="N271" s="29">
        <v>0</v>
      </c>
      <c r="O271" s="29">
        <v>0</v>
      </c>
      <c r="P271" s="29">
        <v>0</v>
      </c>
      <c r="Q271" s="29">
        <v>0</v>
      </c>
    </row>
    <row r="272" spans="1:17" x14ac:dyDescent="0.45">
      <c r="A272" s="74"/>
      <c r="B272" s="76" t="s">
        <v>109</v>
      </c>
      <c r="C272" s="33" t="s">
        <v>67</v>
      </c>
      <c r="D272" s="29">
        <v>29</v>
      </c>
      <c r="E272" s="29">
        <v>31067.628000000001</v>
      </c>
      <c r="F272" s="29">
        <v>26</v>
      </c>
      <c r="G272" s="29">
        <v>20103.738000000001</v>
      </c>
      <c r="H272" s="29">
        <v>3</v>
      </c>
      <c r="I272" s="29">
        <v>10963.89</v>
      </c>
      <c r="J272" s="29">
        <v>0</v>
      </c>
      <c r="K272" s="29">
        <v>0</v>
      </c>
      <c r="L272" s="29">
        <v>0</v>
      </c>
      <c r="M272" s="29">
        <v>0</v>
      </c>
      <c r="N272" s="29">
        <v>0</v>
      </c>
      <c r="O272" s="29">
        <v>0</v>
      </c>
      <c r="P272" s="29">
        <v>0</v>
      </c>
      <c r="Q272" s="29">
        <v>0</v>
      </c>
    </row>
    <row r="273" spans="1:17" x14ac:dyDescent="0.45">
      <c r="A273" s="74"/>
      <c r="B273" s="76"/>
      <c r="C273" s="33" t="s">
        <v>68</v>
      </c>
      <c r="D273" s="29">
        <v>8</v>
      </c>
      <c r="E273" s="29">
        <v>7056.63</v>
      </c>
      <c r="F273" s="29">
        <v>8</v>
      </c>
      <c r="G273" s="29">
        <v>7056.63</v>
      </c>
      <c r="H273" s="29">
        <v>0</v>
      </c>
      <c r="I273" s="29">
        <v>0</v>
      </c>
      <c r="J273" s="29">
        <v>0</v>
      </c>
      <c r="K273" s="29">
        <v>0</v>
      </c>
      <c r="L273" s="29">
        <v>0</v>
      </c>
      <c r="M273" s="29">
        <v>0</v>
      </c>
      <c r="N273" s="29">
        <v>0</v>
      </c>
      <c r="O273" s="29">
        <v>0</v>
      </c>
      <c r="P273" s="29">
        <v>0</v>
      </c>
      <c r="Q273" s="29">
        <v>0</v>
      </c>
    </row>
    <row r="274" spans="1:17" x14ac:dyDescent="0.45">
      <c r="A274" s="74"/>
      <c r="B274" s="76" t="s">
        <v>111</v>
      </c>
      <c r="C274" s="33" t="s">
        <v>67</v>
      </c>
      <c r="D274" s="29">
        <v>140</v>
      </c>
      <c r="E274" s="29">
        <v>336870.03879999998</v>
      </c>
      <c r="F274" s="29">
        <v>100</v>
      </c>
      <c r="G274" s="29">
        <v>154146.37880000001</v>
      </c>
      <c r="H274" s="29">
        <v>39</v>
      </c>
      <c r="I274" s="29">
        <v>166125.87</v>
      </c>
      <c r="J274" s="29">
        <v>0</v>
      </c>
      <c r="K274" s="29">
        <v>0</v>
      </c>
      <c r="L274" s="29">
        <v>1</v>
      </c>
      <c r="M274" s="29">
        <v>16597.79</v>
      </c>
      <c r="N274" s="29">
        <v>0</v>
      </c>
      <c r="O274" s="29">
        <v>0</v>
      </c>
      <c r="P274" s="29">
        <v>0</v>
      </c>
      <c r="Q274" s="29">
        <v>0</v>
      </c>
    </row>
    <row r="275" spans="1:17" x14ac:dyDescent="0.45">
      <c r="A275" s="74"/>
      <c r="B275" s="76"/>
      <c r="C275" s="33" t="s">
        <v>68</v>
      </c>
      <c r="D275" s="29">
        <v>271</v>
      </c>
      <c r="E275" s="29">
        <v>2299265.5713</v>
      </c>
      <c r="F275" s="29">
        <v>79</v>
      </c>
      <c r="G275" s="29">
        <v>153634.82120000001</v>
      </c>
      <c r="H275" s="29">
        <v>141</v>
      </c>
      <c r="I275" s="29">
        <v>747321.35470000003</v>
      </c>
      <c r="J275" s="29">
        <v>19</v>
      </c>
      <c r="K275" s="29">
        <v>233588.24100000001</v>
      </c>
      <c r="L275" s="29">
        <v>23</v>
      </c>
      <c r="M275" s="29">
        <v>558350.45649999997</v>
      </c>
      <c r="N275" s="29">
        <v>7</v>
      </c>
      <c r="O275" s="29">
        <v>249049.71789999999</v>
      </c>
      <c r="P275" s="29">
        <v>2</v>
      </c>
      <c r="Q275" s="29">
        <v>357320.98</v>
      </c>
    </row>
    <row r="276" spans="1:17" x14ac:dyDescent="0.45">
      <c r="A276" s="74"/>
      <c r="B276" s="76" t="s">
        <v>112</v>
      </c>
      <c r="C276" s="33" t="s">
        <v>67</v>
      </c>
      <c r="D276" s="29">
        <v>132</v>
      </c>
      <c r="E276" s="29">
        <v>218168.70250000001</v>
      </c>
      <c r="F276" s="29">
        <v>108</v>
      </c>
      <c r="G276" s="29">
        <v>122403.916</v>
      </c>
      <c r="H276" s="29">
        <v>24</v>
      </c>
      <c r="I276" s="29">
        <v>95764.786500000002</v>
      </c>
      <c r="J276" s="29">
        <v>0</v>
      </c>
      <c r="K276" s="29">
        <v>0</v>
      </c>
      <c r="L276" s="29">
        <v>0</v>
      </c>
      <c r="M276" s="29">
        <v>0</v>
      </c>
      <c r="N276" s="29">
        <v>0</v>
      </c>
      <c r="O276" s="29">
        <v>0</v>
      </c>
      <c r="P276" s="29">
        <v>0</v>
      </c>
      <c r="Q276" s="29">
        <v>0</v>
      </c>
    </row>
    <row r="277" spans="1:17" x14ac:dyDescent="0.45">
      <c r="A277" s="74"/>
      <c r="B277" s="76"/>
      <c r="C277" s="33" t="s">
        <v>68</v>
      </c>
      <c r="D277" s="29">
        <v>64</v>
      </c>
      <c r="E277" s="29">
        <v>382730.304</v>
      </c>
      <c r="F277" s="29">
        <v>33</v>
      </c>
      <c r="G277" s="29">
        <v>15556.47</v>
      </c>
      <c r="H277" s="29">
        <v>24</v>
      </c>
      <c r="I277" s="29">
        <v>141923.5</v>
      </c>
      <c r="J277" s="29">
        <v>1</v>
      </c>
      <c r="K277" s="29">
        <v>15148.89</v>
      </c>
      <c r="L277" s="29">
        <v>5</v>
      </c>
      <c r="M277" s="29">
        <v>121505.774</v>
      </c>
      <c r="N277" s="29">
        <v>0</v>
      </c>
      <c r="O277" s="29">
        <v>0</v>
      </c>
      <c r="P277" s="29">
        <v>1</v>
      </c>
      <c r="Q277" s="29">
        <v>88595.67</v>
      </c>
    </row>
    <row r="278" spans="1:17" x14ac:dyDescent="0.45">
      <c r="A278" s="74" t="s">
        <v>128</v>
      </c>
      <c r="B278" s="76" t="s">
        <v>103</v>
      </c>
      <c r="C278" s="33" t="s">
        <v>67</v>
      </c>
      <c r="D278" s="29">
        <v>86</v>
      </c>
      <c r="E278" s="29">
        <v>58248.222900000001</v>
      </c>
      <c r="F278" s="29">
        <v>80</v>
      </c>
      <c r="G278" s="29">
        <v>35663.1129</v>
      </c>
      <c r="H278" s="29">
        <v>6</v>
      </c>
      <c r="I278" s="29">
        <v>22585.11</v>
      </c>
      <c r="J278" s="29">
        <v>0</v>
      </c>
      <c r="K278" s="29"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v>0</v>
      </c>
      <c r="Q278" s="29">
        <v>0</v>
      </c>
    </row>
    <row r="279" spans="1:17" x14ac:dyDescent="0.45">
      <c r="A279" s="74"/>
      <c r="B279" s="76"/>
      <c r="C279" s="33" t="s">
        <v>68</v>
      </c>
      <c r="D279" s="29">
        <v>41</v>
      </c>
      <c r="E279" s="29">
        <v>73873.777700000006</v>
      </c>
      <c r="F279" s="29">
        <v>34</v>
      </c>
      <c r="G279" s="29">
        <v>29825.9977</v>
      </c>
      <c r="H279" s="29">
        <v>6</v>
      </c>
      <c r="I279" s="29">
        <v>32917.75</v>
      </c>
      <c r="J279" s="29">
        <v>1</v>
      </c>
      <c r="K279" s="29">
        <v>11130.03</v>
      </c>
      <c r="L279" s="29">
        <v>0</v>
      </c>
      <c r="M279" s="29">
        <v>0</v>
      </c>
      <c r="N279" s="29">
        <v>0</v>
      </c>
      <c r="O279" s="29">
        <v>0</v>
      </c>
      <c r="P279" s="29">
        <v>0</v>
      </c>
      <c r="Q279" s="29">
        <v>0</v>
      </c>
    </row>
    <row r="280" spans="1:17" x14ac:dyDescent="0.45">
      <c r="A280" s="74"/>
      <c r="B280" s="76" t="s">
        <v>104</v>
      </c>
      <c r="C280" s="33" t="s">
        <v>67</v>
      </c>
      <c r="D280" s="29">
        <v>54</v>
      </c>
      <c r="E280" s="29">
        <v>39286.942000000003</v>
      </c>
      <c r="F280" s="29">
        <v>52</v>
      </c>
      <c r="G280" s="29">
        <v>30784.081999999999</v>
      </c>
      <c r="H280" s="29">
        <v>2</v>
      </c>
      <c r="I280" s="29">
        <v>8502.86</v>
      </c>
      <c r="J280" s="29">
        <v>0</v>
      </c>
      <c r="K280" s="29">
        <v>0</v>
      </c>
      <c r="L280" s="29">
        <v>0</v>
      </c>
      <c r="M280" s="29">
        <v>0</v>
      </c>
      <c r="N280" s="29">
        <v>0</v>
      </c>
      <c r="O280" s="29">
        <v>0</v>
      </c>
      <c r="P280" s="29">
        <v>0</v>
      </c>
      <c r="Q280" s="29">
        <v>0</v>
      </c>
    </row>
    <row r="281" spans="1:17" x14ac:dyDescent="0.45">
      <c r="A281" s="74"/>
      <c r="B281" s="76"/>
      <c r="C281" s="33" t="s">
        <v>68</v>
      </c>
      <c r="D281" s="29">
        <v>44</v>
      </c>
      <c r="E281" s="29">
        <v>85327.789300000004</v>
      </c>
      <c r="F281" s="29">
        <v>38</v>
      </c>
      <c r="G281" s="29">
        <v>31462.309300000001</v>
      </c>
      <c r="H281" s="29">
        <v>5</v>
      </c>
      <c r="I281" s="29">
        <v>26039.88</v>
      </c>
      <c r="J281" s="29">
        <v>0</v>
      </c>
      <c r="K281" s="29">
        <v>0</v>
      </c>
      <c r="L281" s="29">
        <v>1</v>
      </c>
      <c r="M281" s="29">
        <v>27825.599999999999</v>
      </c>
      <c r="N281" s="29">
        <v>0</v>
      </c>
      <c r="O281" s="29">
        <v>0</v>
      </c>
      <c r="P281" s="29">
        <v>0</v>
      </c>
      <c r="Q281" s="29">
        <v>0</v>
      </c>
    </row>
    <row r="282" spans="1:17" x14ac:dyDescent="0.45">
      <c r="A282" s="74"/>
      <c r="B282" s="34" t="s">
        <v>105</v>
      </c>
      <c r="C282" s="33" t="s">
        <v>68</v>
      </c>
      <c r="D282" s="29">
        <v>2</v>
      </c>
      <c r="E282" s="29">
        <v>25102.04</v>
      </c>
      <c r="F282" s="29">
        <v>0</v>
      </c>
      <c r="G282" s="29">
        <v>0</v>
      </c>
      <c r="H282" s="29">
        <v>1</v>
      </c>
      <c r="I282" s="29">
        <v>8310.24</v>
      </c>
      <c r="J282" s="29">
        <v>0</v>
      </c>
      <c r="K282" s="29">
        <v>0</v>
      </c>
      <c r="L282" s="29">
        <v>1</v>
      </c>
      <c r="M282" s="29">
        <v>16791.8</v>
      </c>
      <c r="N282" s="29">
        <v>0</v>
      </c>
      <c r="O282" s="29">
        <v>0</v>
      </c>
      <c r="P282" s="29">
        <v>0</v>
      </c>
      <c r="Q282" s="29">
        <v>0</v>
      </c>
    </row>
    <row r="283" spans="1:17" x14ac:dyDescent="0.45">
      <c r="A283" s="74"/>
      <c r="B283" s="76" t="s">
        <v>106</v>
      </c>
      <c r="C283" s="33" t="s">
        <v>67</v>
      </c>
      <c r="D283" s="29">
        <v>4</v>
      </c>
      <c r="E283" s="29">
        <v>11551.53</v>
      </c>
      <c r="F283" s="29">
        <v>2</v>
      </c>
      <c r="G283" s="29">
        <v>2263.81</v>
      </c>
      <c r="H283" s="29">
        <v>2</v>
      </c>
      <c r="I283" s="29">
        <v>9287.7199999999993</v>
      </c>
      <c r="J283" s="29">
        <v>0</v>
      </c>
      <c r="K283" s="29">
        <v>0</v>
      </c>
      <c r="L283" s="29">
        <v>0</v>
      </c>
      <c r="M283" s="29">
        <v>0</v>
      </c>
      <c r="N283" s="29">
        <v>0</v>
      </c>
      <c r="O283" s="29">
        <v>0</v>
      </c>
      <c r="P283" s="29">
        <v>0</v>
      </c>
      <c r="Q283" s="29">
        <v>0</v>
      </c>
    </row>
    <row r="284" spans="1:17" x14ac:dyDescent="0.45">
      <c r="A284" s="74"/>
      <c r="B284" s="76"/>
      <c r="C284" s="33" t="s">
        <v>68</v>
      </c>
      <c r="D284" s="29">
        <v>5</v>
      </c>
      <c r="E284" s="29">
        <v>27890.633999999998</v>
      </c>
      <c r="F284" s="29">
        <v>0</v>
      </c>
      <c r="G284" s="29">
        <v>0</v>
      </c>
      <c r="H284" s="29">
        <v>5</v>
      </c>
      <c r="I284" s="29">
        <v>27890.633999999998</v>
      </c>
      <c r="J284" s="29">
        <v>0</v>
      </c>
      <c r="K284" s="29">
        <v>0</v>
      </c>
      <c r="L284" s="29">
        <v>0</v>
      </c>
      <c r="M284" s="29">
        <v>0</v>
      </c>
      <c r="N284" s="29">
        <v>0</v>
      </c>
      <c r="O284" s="29">
        <v>0</v>
      </c>
      <c r="P284" s="29">
        <v>0</v>
      </c>
      <c r="Q284" s="29">
        <v>0</v>
      </c>
    </row>
    <row r="285" spans="1:17" x14ac:dyDescent="0.45">
      <c r="A285" s="74"/>
      <c r="B285" s="76" t="s">
        <v>108</v>
      </c>
      <c r="C285" s="33" t="s">
        <v>67</v>
      </c>
      <c r="D285" s="29">
        <v>1</v>
      </c>
      <c r="E285" s="29">
        <v>3014.75</v>
      </c>
      <c r="F285" s="29">
        <v>0</v>
      </c>
      <c r="G285" s="29">
        <v>0</v>
      </c>
      <c r="H285" s="29">
        <v>1</v>
      </c>
      <c r="I285" s="29">
        <v>3014.75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</row>
    <row r="286" spans="1:17" x14ac:dyDescent="0.45">
      <c r="A286" s="74"/>
      <c r="B286" s="76"/>
      <c r="C286" s="33" t="s">
        <v>68</v>
      </c>
      <c r="D286" s="29">
        <v>1</v>
      </c>
      <c r="E286" s="29">
        <v>6203.34</v>
      </c>
      <c r="F286" s="29">
        <v>0</v>
      </c>
      <c r="G286" s="29">
        <v>0</v>
      </c>
      <c r="H286" s="29">
        <v>1</v>
      </c>
      <c r="I286" s="29">
        <v>6203.34</v>
      </c>
      <c r="J286" s="29">
        <v>0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0</v>
      </c>
    </row>
    <row r="287" spans="1:17" x14ac:dyDescent="0.45">
      <c r="A287" s="74"/>
      <c r="B287" s="76" t="s">
        <v>110</v>
      </c>
      <c r="C287" s="33" t="s">
        <v>67</v>
      </c>
      <c r="D287" s="29">
        <v>1</v>
      </c>
      <c r="E287" s="29">
        <v>369.75</v>
      </c>
      <c r="F287" s="29">
        <v>1</v>
      </c>
      <c r="G287" s="29">
        <v>369.75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v>0</v>
      </c>
      <c r="Q287" s="29">
        <v>0</v>
      </c>
    </row>
    <row r="288" spans="1:17" x14ac:dyDescent="0.45">
      <c r="A288" s="74"/>
      <c r="B288" s="76"/>
      <c r="C288" s="33" t="s">
        <v>68</v>
      </c>
      <c r="D288" s="29">
        <v>3</v>
      </c>
      <c r="E288" s="29">
        <v>3487.26</v>
      </c>
      <c r="F288" s="29">
        <v>3</v>
      </c>
      <c r="G288" s="29">
        <v>3487.26</v>
      </c>
      <c r="H288" s="29">
        <v>0</v>
      </c>
      <c r="I288" s="29">
        <v>0</v>
      </c>
      <c r="J288" s="29">
        <v>0</v>
      </c>
      <c r="K288" s="29">
        <v>0</v>
      </c>
      <c r="L288" s="29">
        <v>0</v>
      </c>
      <c r="M288" s="29">
        <v>0</v>
      </c>
      <c r="N288" s="29">
        <v>0</v>
      </c>
      <c r="O288" s="29">
        <v>0</v>
      </c>
      <c r="P288" s="29">
        <v>0</v>
      </c>
      <c r="Q288" s="29">
        <v>0</v>
      </c>
    </row>
    <row r="289" spans="1:17" x14ac:dyDescent="0.45">
      <c r="A289" s="74"/>
      <c r="B289" s="76" t="s">
        <v>111</v>
      </c>
      <c r="C289" s="33" t="s">
        <v>67</v>
      </c>
      <c r="D289" s="29">
        <v>38</v>
      </c>
      <c r="E289" s="29">
        <v>83253.84</v>
      </c>
      <c r="F289" s="29">
        <v>34</v>
      </c>
      <c r="G289" s="29">
        <v>60662.62</v>
      </c>
      <c r="H289" s="29">
        <v>4</v>
      </c>
      <c r="I289" s="29">
        <v>22591.22</v>
      </c>
      <c r="J289" s="29">
        <v>0</v>
      </c>
      <c r="K289" s="29">
        <v>0</v>
      </c>
      <c r="L289" s="29">
        <v>0</v>
      </c>
      <c r="M289" s="29">
        <v>0</v>
      </c>
      <c r="N289" s="29">
        <v>0</v>
      </c>
      <c r="O289" s="29">
        <v>0</v>
      </c>
      <c r="P289" s="29">
        <v>0</v>
      </c>
      <c r="Q289" s="29">
        <v>0</v>
      </c>
    </row>
    <row r="290" spans="1:17" x14ac:dyDescent="0.45">
      <c r="A290" s="74"/>
      <c r="B290" s="76"/>
      <c r="C290" s="33" t="s">
        <v>68</v>
      </c>
      <c r="D290" s="29">
        <v>91</v>
      </c>
      <c r="E290" s="29">
        <v>500800.14069999999</v>
      </c>
      <c r="F290" s="29">
        <v>38</v>
      </c>
      <c r="G290" s="29">
        <v>75445.748999999996</v>
      </c>
      <c r="H290" s="29">
        <v>39</v>
      </c>
      <c r="I290" s="29">
        <v>213807.48680000001</v>
      </c>
      <c r="J290" s="29">
        <v>9</v>
      </c>
      <c r="K290" s="29">
        <v>118313.43700000001</v>
      </c>
      <c r="L290" s="29">
        <v>5</v>
      </c>
      <c r="M290" s="29">
        <v>93233.467900000003</v>
      </c>
      <c r="N290" s="29">
        <v>0</v>
      </c>
      <c r="O290" s="29">
        <v>0</v>
      </c>
      <c r="P290" s="29">
        <v>0</v>
      </c>
      <c r="Q290" s="29">
        <v>0</v>
      </c>
    </row>
    <row r="291" spans="1:17" x14ac:dyDescent="0.45">
      <c r="A291" s="74"/>
      <c r="B291" s="76" t="s">
        <v>112</v>
      </c>
      <c r="C291" s="33" t="s">
        <v>67</v>
      </c>
      <c r="D291" s="29">
        <v>33</v>
      </c>
      <c r="E291" s="29">
        <v>32234.784</v>
      </c>
      <c r="F291" s="29">
        <v>29</v>
      </c>
      <c r="G291" s="29">
        <v>14454.096</v>
      </c>
      <c r="H291" s="29">
        <v>4</v>
      </c>
      <c r="I291" s="29">
        <v>17780.687999999998</v>
      </c>
      <c r="J291" s="29">
        <v>0</v>
      </c>
      <c r="K291" s="29">
        <v>0</v>
      </c>
      <c r="L291" s="29">
        <v>0</v>
      </c>
      <c r="M291" s="29">
        <v>0</v>
      </c>
      <c r="N291" s="29">
        <v>0</v>
      </c>
      <c r="O291" s="29">
        <v>0</v>
      </c>
      <c r="P291" s="29">
        <v>0</v>
      </c>
      <c r="Q291" s="29">
        <v>0</v>
      </c>
    </row>
    <row r="292" spans="1:17" x14ac:dyDescent="0.45">
      <c r="A292" s="74"/>
      <c r="B292" s="76"/>
      <c r="C292" s="33" t="s">
        <v>68</v>
      </c>
      <c r="D292" s="29">
        <v>724</v>
      </c>
      <c r="E292" s="29">
        <v>1736860.4922</v>
      </c>
      <c r="F292" s="29">
        <v>574</v>
      </c>
      <c r="G292" s="29">
        <v>372158.4952</v>
      </c>
      <c r="H292" s="29">
        <v>101</v>
      </c>
      <c r="I292" s="29">
        <v>500183.06520000001</v>
      </c>
      <c r="J292" s="29">
        <v>30</v>
      </c>
      <c r="K292" s="29">
        <v>388931.18349999998</v>
      </c>
      <c r="L292" s="29">
        <v>17</v>
      </c>
      <c r="M292" s="29">
        <v>386984.95500000002</v>
      </c>
      <c r="N292" s="29">
        <v>2</v>
      </c>
      <c r="O292" s="29">
        <v>88602.793300000005</v>
      </c>
      <c r="P292" s="29">
        <v>0</v>
      </c>
      <c r="Q292" s="29">
        <v>0</v>
      </c>
    </row>
    <row r="294" spans="1:17" x14ac:dyDescent="0.45">
      <c r="B294" s="27" t="s">
        <v>2</v>
      </c>
      <c r="C294" s="27"/>
      <c r="D294" s="27" t="s">
        <v>9</v>
      </c>
      <c r="E294" s="27" t="s">
        <v>12</v>
      </c>
      <c r="G294" s="27" t="s">
        <v>9</v>
      </c>
    </row>
    <row r="295" spans="1:17" x14ac:dyDescent="0.45">
      <c r="B295" s="27" t="s">
        <v>135</v>
      </c>
      <c r="C295" s="60">
        <f>SUM(D3:D4,D21:D22,D38:D39,D55:D56,D73:D74,D91:D92,D108:D109,D124:D125,D135:D136,D154:D155,D172:D173,D190:D191,D208:D209,D226:D227,D243:D244,D260:D261,D278:D279)</f>
        <v>18525</v>
      </c>
      <c r="D295" s="27">
        <f>SUMIF(B3:B292,B295,D3:D292)</f>
        <v>12922</v>
      </c>
      <c r="E295" s="60">
        <f>C295-D295</f>
        <v>5603</v>
      </c>
      <c r="G295" s="27">
        <f>SUM(D295:D299)</f>
        <v>26254</v>
      </c>
      <c r="H295" s="61">
        <f>G295/C300</f>
        <v>0.59422389208274862</v>
      </c>
      <c r="I295" s="37">
        <f>SUMPRODUCT(G295:G296,H295:H296)/SUM(G295:G296)</f>
        <v>0.70015729400615045</v>
      </c>
    </row>
    <row r="296" spans="1:17" x14ac:dyDescent="0.45">
      <c r="B296" s="27" t="s">
        <v>136</v>
      </c>
      <c r="C296" s="60">
        <f>SUM(D5:D6,D23:D24,D40:D41,D57:D58,D75:D76,D93:D94,D110:D111,D126:D127,D137:D138,D156:D157,D174:D175,D192:D193,D210:D211,D228:D229,D245:D246,D262:D263,D280:D281)</f>
        <v>12556</v>
      </c>
      <c r="D296" s="27">
        <f>SUMIF(B4:B293,B296,D4:D293)</f>
        <v>8458</v>
      </c>
      <c r="E296" s="60">
        <f t="shared" ref="E296:E298" si="0">C296-D296</f>
        <v>4098</v>
      </c>
      <c r="G296" s="27">
        <f>'2017 일반건축물 소유별, 용도별 현황'!F345</f>
        <v>677583</v>
      </c>
      <c r="H296" s="61">
        <f>'2017 일반건축물 소유별, 용도별 현황'!F346</f>
        <v>0.70426184729939567</v>
      </c>
    </row>
    <row r="297" spans="1:17" x14ac:dyDescent="0.45">
      <c r="B297" s="27" t="s">
        <v>139</v>
      </c>
      <c r="C297" s="60">
        <f>SUM(D9:D10,D26:D27,D43:D44,D61:D62,D79:D80,D96:D97,D112:D113,D128:D129,D141:D142,D160:D161,D178:D179,D196:D197,D214:D215,D231:D232,D248:D249,D266:D267,D283:D284)</f>
        <v>2735</v>
      </c>
      <c r="D297" s="27">
        <f>SUMIF(B5:B293,B297,D5:D293)</f>
        <v>1047</v>
      </c>
      <c r="E297" s="60">
        <f t="shared" si="0"/>
        <v>1688</v>
      </c>
      <c r="G297" s="27" t="s">
        <v>12</v>
      </c>
    </row>
    <row r="298" spans="1:17" x14ac:dyDescent="0.45">
      <c r="B298" s="27" t="s">
        <v>147</v>
      </c>
      <c r="C298" s="60">
        <f>SUM(D19:D20,D53:D54,D71:D72,D90,D106:D107,D122:D123,D152:D153,D170:D171,D188:D189,D206:D207,D224:D225,D241:D242,D258:D259,D276:D277,D291:D292)</f>
        <v>2606</v>
      </c>
      <c r="D298" s="27">
        <f>SUMIF(B6:B293,B298,D6:D293)</f>
        <v>658</v>
      </c>
      <c r="E298" s="60">
        <f t="shared" si="0"/>
        <v>1948</v>
      </c>
      <c r="G298" s="60">
        <f>SUM(E295:E299)</f>
        <v>17928</v>
      </c>
      <c r="H298" s="61">
        <f>G298/C300</f>
        <v>0.40577610791725138</v>
      </c>
      <c r="I298" s="37">
        <f>SUMPRODUCT(G298:G299,H298:H299)/SUM(G298:G299)</f>
        <v>0.30226047265750494</v>
      </c>
    </row>
    <row r="299" spans="1:17" x14ac:dyDescent="0.45">
      <c r="B299" s="27" t="s">
        <v>146</v>
      </c>
      <c r="C299" s="60">
        <f>SUM(D17:D18,D34:D35,D51:D52,D69:D70,D88:D89,D104:D105,D120:D121,D133:D134,D150:D151,D168:D169,D186:D187,D204:D205,D222:D223,D239:D240,D256:D257,D274:D275,D289:D290)</f>
        <v>7760</v>
      </c>
      <c r="D299" s="27">
        <f>SUMIF(B7:B293,B299,D7:D293)</f>
        <v>3169</v>
      </c>
      <c r="E299" s="60">
        <f>C299-D299</f>
        <v>4591</v>
      </c>
      <c r="G299" s="60">
        <f>'2017 일반건축물 소유별, 용도별 현황'!G345</f>
        <v>284535</v>
      </c>
      <c r="H299" s="61">
        <f>'2017 일반건축물 소유별, 용도별 현황'!G346</f>
        <v>0.29573815270060427</v>
      </c>
    </row>
    <row r="300" spans="1:17" x14ac:dyDescent="0.45">
      <c r="B300" s="27"/>
      <c r="C300" s="60">
        <f>SUM(C295:C299)</f>
        <v>44182</v>
      </c>
    </row>
    <row r="301" spans="1:17" x14ac:dyDescent="0.45">
      <c r="C301" s="32"/>
      <c r="E301" s="31"/>
    </row>
    <row r="302" spans="1:17" x14ac:dyDescent="0.45">
      <c r="C302" s="32"/>
      <c r="E302" s="31"/>
    </row>
    <row r="303" spans="1:17" x14ac:dyDescent="0.45">
      <c r="E303" s="31"/>
    </row>
    <row r="304" spans="1:17" x14ac:dyDescent="0.45">
      <c r="E304" s="31"/>
    </row>
    <row r="305" spans="3:5" x14ac:dyDescent="0.45">
      <c r="C305" s="27"/>
      <c r="E305" s="31"/>
    </row>
    <row r="306" spans="3:5" x14ac:dyDescent="0.45">
      <c r="C306" s="27"/>
      <c r="E306" s="31"/>
    </row>
    <row r="307" spans="3:5" x14ac:dyDescent="0.45">
      <c r="E307" s="31"/>
    </row>
    <row r="308" spans="3:5" x14ac:dyDescent="0.45">
      <c r="C308" s="27"/>
      <c r="E308" s="31"/>
    </row>
    <row r="309" spans="3:5" x14ac:dyDescent="0.45">
      <c r="C309" s="27"/>
      <c r="E309" s="31"/>
    </row>
    <row r="310" spans="3:5" x14ac:dyDescent="0.45">
      <c r="E310" s="31"/>
    </row>
    <row r="311" spans="3:5" x14ac:dyDescent="0.45">
      <c r="C311" s="32"/>
      <c r="E311" s="31"/>
    </row>
    <row r="312" spans="3:5" x14ac:dyDescent="0.45">
      <c r="C312" s="32"/>
      <c r="E312" s="31"/>
    </row>
    <row r="313" spans="3:5" x14ac:dyDescent="0.45">
      <c r="E313" s="31"/>
    </row>
    <row r="314" spans="3:5" x14ac:dyDescent="0.45">
      <c r="E314" s="31"/>
    </row>
    <row r="315" spans="3:5" x14ac:dyDescent="0.45">
      <c r="E315" s="31"/>
    </row>
    <row r="316" spans="3:5" x14ac:dyDescent="0.45">
      <c r="E316" s="31"/>
    </row>
    <row r="317" spans="3:5" x14ac:dyDescent="0.45">
      <c r="E317" s="31"/>
    </row>
  </sheetData>
  <mergeCells count="167">
    <mergeCell ref="A278:A292"/>
    <mergeCell ref="B278:B279"/>
    <mergeCell ref="B280:B281"/>
    <mergeCell ref="B283:B284"/>
    <mergeCell ref="B285:B286"/>
    <mergeCell ref="B287:B288"/>
    <mergeCell ref="B289:B290"/>
    <mergeCell ref="B291:B292"/>
    <mergeCell ref="A260:A277"/>
    <mergeCell ref="B260:B261"/>
    <mergeCell ref="B262:B263"/>
    <mergeCell ref="B264:B265"/>
    <mergeCell ref="B266:B267"/>
    <mergeCell ref="B268:B269"/>
    <mergeCell ref="B270:B271"/>
    <mergeCell ref="B272:B273"/>
    <mergeCell ref="B274:B275"/>
    <mergeCell ref="B276:B277"/>
    <mergeCell ref="A243:A259"/>
    <mergeCell ref="B243:B244"/>
    <mergeCell ref="B245:B246"/>
    <mergeCell ref="B248:B249"/>
    <mergeCell ref="B250:B251"/>
    <mergeCell ref="B252:B253"/>
    <mergeCell ref="B254:B255"/>
    <mergeCell ref="B256:B257"/>
    <mergeCell ref="B258:B259"/>
    <mergeCell ref="A226:A242"/>
    <mergeCell ref="B226:B227"/>
    <mergeCell ref="B228:B229"/>
    <mergeCell ref="B231:B232"/>
    <mergeCell ref="B233:B234"/>
    <mergeCell ref="B235:B236"/>
    <mergeCell ref="B237:B238"/>
    <mergeCell ref="B239:B240"/>
    <mergeCell ref="B241:B242"/>
    <mergeCell ref="A208:A225"/>
    <mergeCell ref="B208:B209"/>
    <mergeCell ref="B210:B211"/>
    <mergeCell ref="B212:B213"/>
    <mergeCell ref="B214:B215"/>
    <mergeCell ref="B216:B217"/>
    <mergeCell ref="B218:B219"/>
    <mergeCell ref="B220:B221"/>
    <mergeCell ref="B222:B223"/>
    <mergeCell ref="B224:B225"/>
    <mergeCell ref="A190:A207"/>
    <mergeCell ref="B190:B191"/>
    <mergeCell ref="B192:B193"/>
    <mergeCell ref="B194:B195"/>
    <mergeCell ref="B196:B197"/>
    <mergeCell ref="B198:B199"/>
    <mergeCell ref="B200:B201"/>
    <mergeCell ref="B202:B203"/>
    <mergeCell ref="B204:B205"/>
    <mergeCell ref="B206:B207"/>
    <mergeCell ref="A172:A189"/>
    <mergeCell ref="B172:B173"/>
    <mergeCell ref="B174:B175"/>
    <mergeCell ref="B176:B177"/>
    <mergeCell ref="B178:B179"/>
    <mergeCell ref="B180:B181"/>
    <mergeCell ref="B182:B183"/>
    <mergeCell ref="B184:B185"/>
    <mergeCell ref="B186:B187"/>
    <mergeCell ref="B188:B189"/>
    <mergeCell ref="A154:A171"/>
    <mergeCell ref="B154:B155"/>
    <mergeCell ref="B156:B157"/>
    <mergeCell ref="B158:B159"/>
    <mergeCell ref="B160:B161"/>
    <mergeCell ref="B162:B163"/>
    <mergeCell ref="B164:B165"/>
    <mergeCell ref="B166:B167"/>
    <mergeCell ref="B168:B169"/>
    <mergeCell ref="B170:B171"/>
    <mergeCell ref="A135:A153"/>
    <mergeCell ref="B135:B136"/>
    <mergeCell ref="B137:B138"/>
    <mergeCell ref="B139:B140"/>
    <mergeCell ref="B141:B142"/>
    <mergeCell ref="B143:B144"/>
    <mergeCell ref="B145:B146"/>
    <mergeCell ref="B147:B148"/>
    <mergeCell ref="B150:B151"/>
    <mergeCell ref="B152:B153"/>
    <mergeCell ref="A124:A134"/>
    <mergeCell ref="B124:B125"/>
    <mergeCell ref="B126:B127"/>
    <mergeCell ref="B128:B129"/>
    <mergeCell ref="B130:B131"/>
    <mergeCell ref="B133:B134"/>
    <mergeCell ref="A108:A123"/>
    <mergeCell ref="B108:B109"/>
    <mergeCell ref="B110:B111"/>
    <mergeCell ref="B112:B113"/>
    <mergeCell ref="B114:B115"/>
    <mergeCell ref="B116:B117"/>
    <mergeCell ref="B118:B119"/>
    <mergeCell ref="B120:B121"/>
    <mergeCell ref="B122:B123"/>
    <mergeCell ref="A91:A107"/>
    <mergeCell ref="B91:B92"/>
    <mergeCell ref="B93:B94"/>
    <mergeCell ref="B96:B97"/>
    <mergeCell ref="B98:B99"/>
    <mergeCell ref="B100:B101"/>
    <mergeCell ref="B102:B103"/>
    <mergeCell ref="B104:B105"/>
    <mergeCell ref="B106:B107"/>
    <mergeCell ref="A73:A90"/>
    <mergeCell ref="B73:B74"/>
    <mergeCell ref="B75:B76"/>
    <mergeCell ref="B77:B78"/>
    <mergeCell ref="B79:B80"/>
    <mergeCell ref="B81:B82"/>
    <mergeCell ref="B83:B84"/>
    <mergeCell ref="B85:B86"/>
    <mergeCell ref="B88:B89"/>
    <mergeCell ref="A55:A72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A38:A54"/>
    <mergeCell ref="B38:B39"/>
    <mergeCell ref="B40:B41"/>
    <mergeCell ref="B43:B44"/>
    <mergeCell ref="B45:B46"/>
    <mergeCell ref="B47:B48"/>
    <mergeCell ref="B49:B50"/>
    <mergeCell ref="B51:B52"/>
    <mergeCell ref="B53:B54"/>
    <mergeCell ref="A21:A37"/>
    <mergeCell ref="B21:B22"/>
    <mergeCell ref="B23:B24"/>
    <mergeCell ref="B26:B27"/>
    <mergeCell ref="B28:B29"/>
    <mergeCell ref="B30:B31"/>
    <mergeCell ref="B32:B33"/>
    <mergeCell ref="B34:B35"/>
    <mergeCell ref="B36:B37"/>
    <mergeCell ref="J1:K1"/>
    <mergeCell ref="L1:M1"/>
    <mergeCell ref="N1:O1"/>
    <mergeCell ref="P1:Q1"/>
    <mergeCell ref="A3:A20"/>
    <mergeCell ref="B3:B4"/>
    <mergeCell ref="B5:B6"/>
    <mergeCell ref="B7:B8"/>
    <mergeCell ref="B9:B10"/>
    <mergeCell ref="B11:B12"/>
    <mergeCell ref="A1:A2"/>
    <mergeCell ref="B1:B2"/>
    <mergeCell ref="C1:C2"/>
    <mergeCell ref="D1:E1"/>
    <mergeCell ref="F1:G1"/>
    <mergeCell ref="H1:I1"/>
    <mergeCell ref="B13:B14"/>
    <mergeCell ref="B15:B16"/>
    <mergeCell ref="B17:B18"/>
    <mergeCell ref="B19:B20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6B33-466F-4684-95C0-DFCF680282BF}">
  <dimension ref="A1:G6"/>
  <sheetViews>
    <sheetView workbookViewId="0">
      <selection activeCell="G3" sqref="G3"/>
    </sheetView>
  </sheetViews>
  <sheetFormatPr defaultRowHeight="17" x14ac:dyDescent="0.45"/>
  <cols>
    <col min="1" max="1" width="20.33203125" bestFit="1" customWidth="1"/>
    <col min="3" max="3" width="11.5" bestFit="1" customWidth="1"/>
    <col min="4" max="4" width="13.5" bestFit="1" customWidth="1"/>
    <col min="6" max="6" width="18.08203125" bestFit="1" customWidth="1"/>
    <col min="7" max="7" width="17.33203125" bestFit="1" customWidth="1"/>
  </cols>
  <sheetData>
    <row r="1" spans="1:7" x14ac:dyDescent="0.45">
      <c r="C1" s="5" t="s">
        <v>166</v>
      </c>
      <c r="D1" s="5" t="s">
        <v>2</v>
      </c>
      <c r="F1" s="64" t="s">
        <v>6</v>
      </c>
      <c r="G1" s="64" t="s">
        <v>7</v>
      </c>
    </row>
    <row r="2" spans="1:7" x14ac:dyDescent="0.45">
      <c r="A2" t="s">
        <v>3</v>
      </c>
      <c r="B2">
        <f>'2017 per own'!C3</f>
        <v>190074.5</v>
      </c>
      <c r="C2">
        <f>B2*'2017 gov'!H3</f>
        <v>57165.009193636055</v>
      </c>
      <c r="D2">
        <f>B2*'2017 gov'!H4</f>
        <v>132909.49080636393</v>
      </c>
      <c r="F2">
        <f>C2*'BDEQ-urban rural'!$I$6</f>
        <v>52477.478439757891</v>
      </c>
      <c r="G2">
        <f>C2*'BDEQ-urban rural'!$J$6</f>
        <v>4687.5307538781608</v>
      </c>
    </row>
    <row r="3" spans="1:7" x14ac:dyDescent="0.45">
      <c r="A3" t="s">
        <v>12</v>
      </c>
      <c r="B3">
        <f>'2017 per own'!E3</f>
        <v>451749.8</v>
      </c>
      <c r="C3">
        <f>B3-D3</f>
        <v>74873.60932273604</v>
      </c>
      <c r="D3" s="62">
        <f>'2017 per use'!D6*'2017 집합건축물 소유별, 용도별 현황'!I298</f>
        <v>376876.19067726395</v>
      </c>
      <c r="F3">
        <f>C3*'BDEQ-urban rural'!$I$6</f>
        <v>68733.973358271673</v>
      </c>
      <c r="G3">
        <f>C3*'BDEQ-urban rural'!$J$6</f>
        <v>6139.6359644643608</v>
      </c>
    </row>
    <row r="4" spans="1:7" x14ac:dyDescent="0.45">
      <c r="A4" t="s">
        <v>9</v>
      </c>
      <c r="B4">
        <f>'2017 per own'!D3</f>
        <v>5666894.2000000002</v>
      </c>
      <c r="C4">
        <f>B4-D4</f>
        <v>4577184.7910692953</v>
      </c>
      <c r="D4" s="62">
        <f>('2017 per use'!D6+'2017 per use'!E6)*'2017 집합건축물 소유별, 용도별 현황'!I295</f>
        <v>1089709.4089307045</v>
      </c>
      <c r="F4">
        <f>C4*'BDEQ-urban rural'!$I$6</f>
        <v>4201855.638201613</v>
      </c>
      <c r="G4">
        <f>C4*'BDEQ-urban rural'!$J$6</f>
        <v>375329.15286768257</v>
      </c>
    </row>
    <row r="5" spans="1:7" x14ac:dyDescent="0.45">
      <c r="A5" t="s">
        <v>8</v>
      </c>
      <c r="B5">
        <v>0</v>
      </c>
      <c r="C5">
        <v>0</v>
      </c>
      <c r="D5">
        <v>0</v>
      </c>
      <c r="F5">
        <v>0</v>
      </c>
      <c r="G5">
        <v>0</v>
      </c>
    </row>
    <row r="6" spans="1:7" x14ac:dyDescent="0.45">
      <c r="A6" t="s">
        <v>165</v>
      </c>
      <c r="B6">
        <f>SUM(B2:B5)</f>
        <v>6308718.5</v>
      </c>
      <c r="C6">
        <f t="shared" ref="C6:D6" si="0">SUM(C2:C5)</f>
        <v>4709223.4095856678</v>
      </c>
      <c r="D6">
        <f t="shared" si="0"/>
        <v>1599495.0904143322</v>
      </c>
      <c r="F6">
        <f>SUM(F2:F5)</f>
        <v>4323067.0899996422</v>
      </c>
      <c r="G6">
        <f>SUM(G2:G5)</f>
        <v>386156.31958602509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5"/>
  <sheetViews>
    <sheetView workbookViewId="0">
      <selection activeCell="G22" sqref="G22"/>
    </sheetView>
  </sheetViews>
  <sheetFormatPr defaultRowHeight="17" x14ac:dyDescent="0.45"/>
  <cols>
    <col min="1" max="1" width="35.25" customWidth="1"/>
    <col min="2" max="2" width="18.25" customWidth="1"/>
    <col min="3" max="3" width="19" customWidth="1"/>
    <col min="4" max="4" width="15.08203125" customWidth="1"/>
  </cols>
  <sheetData>
    <row r="1" spans="1:4" ht="34" x14ac:dyDescent="0.45">
      <c r="A1" s="8" t="s">
        <v>11</v>
      </c>
      <c r="B1" s="5" t="s">
        <v>6</v>
      </c>
      <c r="C1" s="5" t="s">
        <v>7</v>
      </c>
      <c r="D1" s="5" t="s">
        <v>2</v>
      </c>
    </row>
    <row r="2" spans="1:4" x14ac:dyDescent="0.45">
      <c r="A2" t="s">
        <v>3</v>
      </c>
      <c r="B2" s="7">
        <f>Cal!F2/Cal!F6</f>
        <v>1.2138946111003388E-2</v>
      </c>
      <c r="C2" s="7">
        <f>Cal!G2/Cal!G6</f>
        <v>1.2138946111003388E-2</v>
      </c>
      <c r="D2" s="7">
        <f>Cal!D2/Cal!$D$6</f>
        <v>8.3094653808493485E-2</v>
      </c>
    </row>
    <row r="3" spans="1:4" x14ac:dyDescent="0.45">
      <c r="A3" t="s">
        <v>12</v>
      </c>
      <c r="B3" s="7">
        <f>Cal!F3/Cal!F6</f>
        <v>1.5899353844697647E-2</v>
      </c>
      <c r="C3" s="7">
        <f>Cal!G3/Cal!G6</f>
        <v>1.5899353844697647E-2</v>
      </c>
      <c r="D3" s="7">
        <f>Cal!D3/Cal!$D$6</f>
        <v>0.23562197404409549</v>
      </c>
    </row>
    <row r="4" spans="1:4" x14ac:dyDescent="0.45">
      <c r="A4" t="s">
        <v>9</v>
      </c>
      <c r="B4" s="7">
        <f>Cal!F4/Cal!F6</f>
        <v>0.97196170004429905</v>
      </c>
      <c r="C4" s="7">
        <f>Cal!G4/Cal!G6</f>
        <v>0.97196170004429894</v>
      </c>
      <c r="D4" s="7">
        <f>Cal!D4/Cal!$D$6</f>
        <v>0.68128337214741108</v>
      </c>
    </row>
    <row r="5" spans="1:4" x14ac:dyDescent="0.45">
      <c r="A5" t="s">
        <v>8</v>
      </c>
      <c r="B5">
        <v>0</v>
      </c>
      <c r="C5" s="6">
        <f t="shared" ref="C5" si="0">B5</f>
        <v>0</v>
      </c>
      <c r="D5">
        <v>0</v>
      </c>
    </row>
  </sheetData>
  <phoneticPr fontId="6" type="noConversion"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EFC3-098C-4E6D-A93A-11319C2C9FEA}">
  <dimension ref="A1:R26"/>
  <sheetViews>
    <sheetView workbookViewId="0"/>
  </sheetViews>
  <sheetFormatPr defaultColWidth="7.58203125" defaultRowHeight="17" x14ac:dyDescent="0.45"/>
  <cols>
    <col min="1" max="1" width="10.83203125" customWidth="1"/>
    <col min="2" max="2" width="9.83203125" customWidth="1"/>
    <col min="3" max="3" width="9.58203125" customWidth="1"/>
    <col min="4" max="4" width="9.75" customWidth="1"/>
    <col min="5" max="5" width="9.5" customWidth="1"/>
    <col min="6" max="6" width="9.08203125" customWidth="1"/>
    <col min="7" max="7" width="9.33203125" customWidth="1"/>
    <col min="10" max="10" width="9.08203125" customWidth="1"/>
    <col min="11" max="11" width="10.08203125" customWidth="1"/>
    <col min="12" max="12" width="9.75" customWidth="1"/>
    <col min="13" max="13" width="10.58203125" customWidth="1"/>
    <col min="14" max="14" width="9.83203125" customWidth="1"/>
    <col min="15" max="15" width="9.75" customWidth="1"/>
    <col min="16" max="16" width="10.58203125" customWidth="1"/>
    <col min="17" max="17" width="11.08203125" customWidth="1"/>
  </cols>
  <sheetData>
    <row r="1" spans="1:10" ht="25.5" x14ac:dyDescent="0.45">
      <c r="A1" s="9" t="s">
        <v>13</v>
      </c>
    </row>
    <row r="3" spans="1:10" x14ac:dyDescent="0.45">
      <c r="A3" s="80" t="s">
        <v>14</v>
      </c>
      <c r="B3" s="81" t="s">
        <v>15</v>
      </c>
      <c r="C3" s="81" t="s">
        <v>15</v>
      </c>
      <c r="D3" s="81" t="s">
        <v>15</v>
      </c>
      <c r="E3" s="81" t="s">
        <v>15</v>
      </c>
      <c r="F3" s="81" t="s">
        <v>15</v>
      </c>
      <c r="G3" s="81" t="s">
        <v>15</v>
      </c>
      <c r="H3" s="81" t="s">
        <v>15</v>
      </c>
    </row>
    <row r="4" spans="1:10" x14ac:dyDescent="0.45">
      <c r="A4" s="81" t="s">
        <v>14</v>
      </c>
      <c r="B4" s="10" t="s">
        <v>16</v>
      </c>
      <c r="C4" s="81" t="s">
        <v>17</v>
      </c>
      <c r="D4" s="81" t="s">
        <v>17</v>
      </c>
      <c r="E4" s="81" t="s">
        <v>18</v>
      </c>
      <c r="F4" s="81" t="s">
        <v>18</v>
      </c>
      <c r="G4" s="81" t="s">
        <v>19</v>
      </c>
      <c r="H4" s="81" t="s">
        <v>19</v>
      </c>
    </row>
    <row r="5" spans="1:10" x14ac:dyDescent="0.45">
      <c r="A5" s="81" t="s">
        <v>14</v>
      </c>
      <c r="B5" s="10" t="s">
        <v>20</v>
      </c>
      <c r="C5" s="10" t="s">
        <v>21</v>
      </c>
      <c r="D5" s="10" t="s">
        <v>22</v>
      </c>
      <c r="E5" s="10" t="s">
        <v>23</v>
      </c>
      <c r="F5" s="10" t="s">
        <v>24</v>
      </c>
      <c r="G5" s="10" t="s">
        <v>25</v>
      </c>
      <c r="H5" s="10" t="s">
        <v>26</v>
      </c>
      <c r="I5" s="10" t="s">
        <v>27</v>
      </c>
      <c r="J5" s="10" t="s">
        <v>28</v>
      </c>
    </row>
    <row r="6" spans="1:10" x14ac:dyDescent="0.45">
      <c r="A6" s="11" t="s">
        <v>29</v>
      </c>
      <c r="B6" s="12">
        <v>51849861</v>
      </c>
      <c r="C6" s="12">
        <v>47596532</v>
      </c>
      <c r="D6" s="12">
        <v>4253329</v>
      </c>
      <c r="E6" s="12">
        <v>47240850</v>
      </c>
      <c r="F6" s="12">
        <v>4609011</v>
      </c>
      <c r="G6" s="13">
        <v>91.8</v>
      </c>
      <c r="H6" s="13">
        <v>91.11</v>
      </c>
      <c r="I6" s="36">
        <f>G6/100</f>
        <v>0.91799999999999993</v>
      </c>
      <c r="J6" s="36">
        <f>1-I6</f>
        <v>8.2000000000000073E-2</v>
      </c>
    </row>
    <row r="7" spans="1:10" x14ac:dyDescent="0.45">
      <c r="A7" s="11" t="s">
        <v>30</v>
      </c>
      <c r="B7" s="12">
        <v>9729107</v>
      </c>
      <c r="C7" s="12">
        <v>9729107</v>
      </c>
      <c r="D7" s="12">
        <v>0</v>
      </c>
      <c r="E7" s="12">
        <v>9729107</v>
      </c>
      <c r="F7" s="12">
        <v>0</v>
      </c>
      <c r="G7" s="13">
        <v>100</v>
      </c>
      <c r="H7" s="13">
        <v>100</v>
      </c>
      <c r="I7">
        <f t="shared" ref="I7:I23" si="0">G7/100</f>
        <v>1</v>
      </c>
      <c r="J7">
        <f t="shared" ref="J7:J23" si="1">1-I7</f>
        <v>0</v>
      </c>
    </row>
    <row r="8" spans="1:10" x14ac:dyDescent="0.45">
      <c r="A8" s="11" t="s">
        <v>31</v>
      </c>
      <c r="B8" s="12">
        <v>3413841</v>
      </c>
      <c r="C8" s="12">
        <v>3413841</v>
      </c>
      <c r="D8" s="12">
        <v>0</v>
      </c>
      <c r="E8" s="12">
        <v>3396773</v>
      </c>
      <c r="F8" s="12">
        <v>17068</v>
      </c>
      <c r="G8" s="13">
        <v>100</v>
      </c>
      <c r="H8" s="13">
        <v>99.5</v>
      </c>
      <c r="I8">
        <f t="shared" si="0"/>
        <v>1</v>
      </c>
      <c r="J8">
        <f t="shared" si="1"/>
        <v>0</v>
      </c>
    </row>
    <row r="9" spans="1:10" x14ac:dyDescent="0.45">
      <c r="A9" s="11" t="s">
        <v>32</v>
      </c>
      <c r="B9" s="12">
        <v>2438031</v>
      </c>
      <c r="C9" s="12">
        <v>2433088</v>
      </c>
      <c r="D9" s="12">
        <v>4943</v>
      </c>
      <c r="E9" s="12">
        <v>2416915</v>
      </c>
      <c r="F9" s="12">
        <v>21116</v>
      </c>
      <c r="G9" s="13">
        <v>99.8</v>
      </c>
      <c r="H9" s="13">
        <v>99.13</v>
      </c>
      <c r="I9">
        <f t="shared" si="0"/>
        <v>0.998</v>
      </c>
      <c r="J9">
        <f t="shared" si="1"/>
        <v>2.0000000000000018E-3</v>
      </c>
    </row>
    <row r="10" spans="1:10" x14ac:dyDescent="0.45">
      <c r="A10" s="11" t="s">
        <v>33</v>
      </c>
      <c r="B10" s="12">
        <v>2957026</v>
      </c>
      <c r="C10" s="12">
        <v>2890505</v>
      </c>
      <c r="D10" s="12">
        <v>66521</v>
      </c>
      <c r="E10" s="12">
        <v>2892036</v>
      </c>
      <c r="F10" s="12">
        <v>64990</v>
      </c>
      <c r="G10" s="13">
        <v>97.75</v>
      </c>
      <c r="H10" s="13">
        <v>97.8</v>
      </c>
      <c r="I10">
        <f t="shared" si="0"/>
        <v>0.97750000000000004</v>
      </c>
      <c r="J10">
        <f t="shared" si="1"/>
        <v>2.2499999999999964E-2</v>
      </c>
    </row>
    <row r="11" spans="1:10" x14ac:dyDescent="0.45">
      <c r="A11" s="11" t="s">
        <v>34</v>
      </c>
      <c r="B11" s="12">
        <v>1456468</v>
      </c>
      <c r="C11" s="12">
        <v>1456468</v>
      </c>
      <c r="D11" s="12">
        <v>0</v>
      </c>
      <c r="E11" s="12">
        <v>1456468</v>
      </c>
      <c r="F11" s="12">
        <v>0</v>
      </c>
      <c r="G11" s="13">
        <v>100</v>
      </c>
      <c r="H11" s="13">
        <v>100</v>
      </c>
      <c r="I11">
        <f t="shared" si="0"/>
        <v>1</v>
      </c>
      <c r="J11">
        <f t="shared" si="1"/>
        <v>0</v>
      </c>
    </row>
    <row r="12" spans="1:10" x14ac:dyDescent="0.45">
      <c r="A12" s="11" t="s">
        <v>35</v>
      </c>
      <c r="B12" s="12">
        <v>1474870</v>
      </c>
      <c r="C12" s="12">
        <v>1474870</v>
      </c>
      <c r="D12" s="12">
        <v>0</v>
      </c>
      <c r="E12" s="12">
        <v>1474870</v>
      </c>
      <c r="F12" s="12">
        <v>0</v>
      </c>
      <c r="G12" s="13">
        <v>100</v>
      </c>
      <c r="H12" s="13">
        <v>100</v>
      </c>
      <c r="I12">
        <f t="shared" si="0"/>
        <v>1</v>
      </c>
      <c r="J12">
        <f t="shared" si="1"/>
        <v>0</v>
      </c>
    </row>
    <row r="13" spans="1:10" x14ac:dyDescent="0.45">
      <c r="A13" s="11" t="s">
        <v>36</v>
      </c>
      <c r="B13" s="12">
        <v>1148019</v>
      </c>
      <c r="C13" s="12">
        <v>1145874</v>
      </c>
      <c r="D13" s="12">
        <v>2145</v>
      </c>
      <c r="E13" s="12">
        <v>1093572</v>
      </c>
      <c r="F13" s="12">
        <v>54447</v>
      </c>
      <c r="G13" s="13">
        <v>99.81</v>
      </c>
      <c r="H13" s="13">
        <v>95.26</v>
      </c>
      <c r="I13">
        <f t="shared" si="0"/>
        <v>0.99809999999999999</v>
      </c>
      <c r="J13">
        <f t="shared" si="1"/>
        <v>1.9000000000000128E-3</v>
      </c>
    </row>
    <row r="14" spans="1:10" x14ac:dyDescent="0.45">
      <c r="A14" s="11" t="s">
        <v>37</v>
      </c>
      <c r="B14" s="12">
        <v>340575</v>
      </c>
      <c r="C14" s="12">
        <v>309581</v>
      </c>
      <c r="D14" s="12">
        <v>30994</v>
      </c>
      <c r="E14" s="12">
        <v>293820</v>
      </c>
      <c r="F14" s="12">
        <v>46755</v>
      </c>
      <c r="G14" s="13">
        <v>90.9</v>
      </c>
      <c r="H14" s="13">
        <v>86.27</v>
      </c>
      <c r="I14">
        <f t="shared" si="0"/>
        <v>0.90900000000000003</v>
      </c>
      <c r="J14">
        <f t="shared" si="1"/>
        <v>9.099999999999997E-2</v>
      </c>
    </row>
    <row r="15" spans="1:10" x14ac:dyDescent="0.45">
      <c r="A15" s="11" t="s">
        <v>38</v>
      </c>
      <c r="B15" s="12">
        <v>13239666</v>
      </c>
      <c r="C15" s="12">
        <v>12221217</v>
      </c>
      <c r="D15" s="12">
        <v>1018449</v>
      </c>
      <c r="E15" s="12">
        <v>12505872</v>
      </c>
      <c r="F15" s="12">
        <v>733794</v>
      </c>
      <c r="G15" s="13">
        <v>92.31</v>
      </c>
      <c r="H15" s="13">
        <v>94.46</v>
      </c>
      <c r="I15">
        <f t="shared" si="0"/>
        <v>0.92310000000000003</v>
      </c>
      <c r="J15">
        <f t="shared" si="1"/>
        <v>7.6899999999999968E-2</v>
      </c>
    </row>
    <row r="16" spans="1:10" x14ac:dyDescent="0.45">
      <c r="A16" s="11" t="s">
        <v>39</v>
      </c>
      <c r="B16" s="12">
        <v>1541502</v>
      </c>
      <c r="C16" s="12">
        <v>1258048</v>
      </c>
      <c r="D16" s="12">
        <v>283454</v>
      </c>
      <c r="E16" s="12">
        <v>1191688</v>
      </c>
      <c r="F16" s="12">
        <v>349814</v>
      </c>
      <c r="G16" s="13">
        <v>81.61</v>
      </c>
      <c r="H16" s="13">
        <v>77.31</v>
      </c>
      <c r="I16">
        <f t="shared" si="0"/>
        <v>0.81610000000000005</v>
      </c>
      <c r="J16">
        <f t="shared" si="1"/>
        <v>0.18389999999999995</v>
      </c>
    </row>
    <row r="17" spans="1:18" x14ac:dyDescent="0.45">
      <c r="A17" s="11" t="s">
        <v>40</v>
      </c>
      <c r="B17" s="12">
        <v>1600007</v>
      </c>
      <c r="C17" s="12">
        <v>1263033</v>
      </c>
      <c r="D17" s="12">
        <v>336974</v>
      </c>
      <c r="E17" s="12">
        <v>1269742</v>
      </c>
      <c r="F17" s="12">
        <v>330265</v>
      </c>
      <c r="G17" s="13">
        <v>78.94</v>
      </c>
      <c r="H17" s="13">
        <v>79.36</v>
      </c>
      <c r="I17">
        <f t="shared" si="0"/>
        <v>0.78939999999999999</v>
      </c>
      <c r="J17">
        <f t="shared" si="1"/>
        <v>0.21060000000000001</v>
      </c>
    </row>
    <row r="18" spans="1:18" x14ac:dyDescent="0.45">
      <c r="A18" s="11" t="s">
        <v>41</v>
      </c>
      <c r="B18" s="12">
        <v>2123709</v>
      </c>
      <c r="C18" s="12">
        <v>1580443</v>
      </c>
      <c r="D18" s="12">
        <v>543266</v>
      </c>
      <c r="E18" s="12">
        <v>1493216</v>
      </c>
      <c r="F18" s="12">
        <v>630493</v>
      </c>
      <c r="G18" s="13">
        <v>74.42</v>
      </c>
      <c r="H18" s="13">
        <v>70.31</v>
      </c>
      <c r="I18">
        <f t="shared" si="0"/>
        <v>0.74419999999999997</v>
      </c>
      <c r="J18">
        <f t="shared" si="1"/>
        <v>0.25580000000000003</v>
      </c>
    </row>
    <row r="19" spans="1:18" x14ac:dyDescent="0.45">
      <c r="A19" s="11" t="s">
        <v>42</v>
      </c>
      <c r="B19" s="12">
        <v>1818917</v>
      </c>
      <c r="C19" s="12">
        <v>1477068</v>
      </c>
      <c r="D19" s="12">
        <v>341849</v>
      </c>
      <c r="E19" s="12">
        <v>1433720</v>
      </c>
      <c r="F19" s="12">
        <v>385197</v>
      </c>
      <c r="G19" s="13">
        <v>81.209999999999994</v>
      </c>
      <c r="H19" s="13">
        <v>78.819999999999993</v>
      </c>
      <c r="I19">
        <f t="shared" si="0"/>
        <v>0.81209999999999993</v>
      </c>
      <c r="J19">
        <f t="shared" si="1"/>
        <v>0.18790000000000007</v>
      </c>
    </row>
    <row r="20" spans="1:18" x14ac:dyDescent="0.45">
      <c r="A20" s="11" t="s">
        <v>43</v>
      </c>
      <c r="B20" s="12">
        <v>1868745</v>
      </c>
      <c r="C20" s="12">
        <v>1338224</v>
      </c>
      <c r="D20" s="12">
        <v>530521</v>
      </c>
      <c r="E20" s="12">
        <v>1307537</v>
      </c>
      <c r="F20" s="12">
        <v>561208</v>
      </c>
      <c r="G20" s="13">
        <v>71.61</v>
      </c>
      <c r="H20" s="13">
        <v>69.97</v>
      </c>
      <c r="I20">
        <f t="shared" si="0"/>
        <v>0.71609999999999996</v>
      </c>
      <c r="J20">
        <f t="shared" si="1"/>
        <v>0.28390000000000004</v>
      </c>
    </row>
    <row r="21" spans="1:18" x14ac:dyDescent="0.45">
      <c r="A21" s="11" t="s">
        <v>44</v>
      </c>
      <c r="B21" s="12">
        <v>2665836</v>
      </c>
      <c r="C21" s="12">
        <v>2094138</v>
      </c>
      <c r="D21" s="12">
        <v>571698</v>
      </c>
      <c r="E21" s="12">
        <v>1995306</v>
      </c>
      <c r="F21" s="12">
        <v>670530</v>
      </c>
      <c r="G21" s="13">
        <v>78.55</v>
      </c>
      <c r="H21" s="13">
        <v>74.849999999999994</v>
      </c>
      <c r="I21">
        <f t="shared" si="0"/>
        <v>0.78549999999999998</v>
      </c>
      <c r="J21">
        <f t="shared" si="1"/>
        <v>0.21450000000000002</v>
      </c>
    </row>
    <row r="22" spans="1:18" x14ac:dyDescent="0.45">
      <c r="A22" s="11" t="s">
        <v>45</v>
      </c>
      <c r="B22" s="12">
        <v>3362553</v>
      </c>
      <c r="C22" s="12">
        <v>2902685</v>
      </c>
      <c r="D22" s="12">
        <v>459868</v>
      </c>
      <c r="E22" s="12">
        <v>2656158</v>
      </c>
      <c r="F22" s="12">
        <v>706395</v>
      </c>
      <c r="G22" s="13">
        <v>86.32</v>
      </c>
      <c r="H22" s="13">
        <v>78.989999999999995</v>
      </c>
      <c r="I22">
        <f t="shared" si="0"/>
        <v>0.86319999999999997</v>
      </c>
      <c r="J22">
        <f t="shared" si="1"/>
        <v>0.13680000000000003</v>
      </c>
    </row>
    <row r="23" spans="1:18" x14ac:dyDescent="0.45">
      <c r="A23" s="14" t="s">
        <v>46</v>
      </c>
      <c r="B23" s="12">
        <v>670989</v>
      </c>
      <c r="C23" s="12">
        <v>608342</v>
      </c>
      <c r="D23" s="12">
        <v>62647</v>
      </c>
      <c r="E23" s="12">
        <v>634050</v>
      </c>
      <c r="F23" s="12">
        <v>36939</v>
      </c>
      <c r="G23" s="13">
        <v>90.66</v>
      </c>
      <c r="H23" s="13">
        <v>94.49</v>
      </c>
      <c r="I23">
        <f t="shared" si="0"/>
        <v>0.90659999999999996</v>
      </c>
      <c r="J23">
        <f t="shared" si="1"/>
        <v>9.3400000000000039E-2</v>
      </c>
    </row>
    <row r="24" spans="1:18" x14ac:dyDescent="0.45">
      <c r="B24" s="15" t="s">
        <v>47</v>
      </c>
      <c r="C24" s="16" t="s">
        <v>48</v>
      </c>
      <c r="D24" s="16" t="s">
        <v>49</v>
      </c>
      <c r="E24" s="16" t="s">
        <v>50</v>
      </c>
      <c r="F24" s="17" t="s">
        <v>51</v>
      </c>
      <c r="G24" s="18" t="s">
        <v>52</v>
      </c>
      <c r="H24" s="18" t="s">
        <v>53</v>
      </c>
      <c r="I24" s="18" t="s">
        <v>54</v>
      </c>
      <c r="J24" s="18" t="s">
        <v>55</v>
      </c>
      <c r="K24" s="18" t="s">
        <v>56</v>
      </c>
      <c r="L24" s="18" t="s">
        <v>57</v>
      </c>
      <c r="M24" s="18" t="s">
        <v>58</v>
      </c>
      <c r="N24" s="18" t="s">
        <v>59</v>
      </c>
      <c r="O24" s="18" t="s">
        <v>60</v>
      </c>
      <c r="P24" s="18" t="s">
        <v>61</v>
      </c>
      <c r="Q24" s="18" t="s">
        <v>62</v>
      </c>
      <c r="R24" s="19" t="s">
        <v>63</v>
      </c>
    </row>
    <row r="25" spans="1:18" x14ac:dyDescent="0.45">
      <c r="A25" s="20" t="s">
        <v>27</v>
      </c>
      <c r="B25">
        <f>I7</f>
        <v>1</v>
      </c>
      <c r="C25">
        <f>I8</f>
        <v>1</v>
      </c>
      <c r="D25">
        <f>I9</f>
        <v>0.998</v>
      </c>
      <c r="E25">
        <f>I10</f>
        <v>0.97750000000000004</v>
      </c>
      <c r="F25">
        <f>I11</f>
        <v>1</v>
      </c>
      <c r="G25">
        <f>I12</f>
        <v>1</v>
      </c>
      <c r="H25">
        <f>I13</f>
        <v>0.99809999999999999</v>
      </c>
      <c r="I25">
        <f>I14</f>
        <v>0.90900000000000003</v>
      </c>
      <c r="J25">
        <f>I15</f>
        <v>0.92310000000000003</v>
      </c>
      <c r="K25">
        <f>I16</f>
        <v>0.81610000000000005</v>
      </c>
      <c r="L25">
        <f>I17</f>
        <v>0.78939999999999999</v>
      </c>
      <c r="M25">
        <f>I18</f>
        <v>0.74419999999999997</v>
      </c>
      <c r="N25">
        <f>I19</f>
        <v>0.81209999999999993</v>
      </c>
      <c r="O25">
        <f>I20</f>
        <v>0.71609999999999996</v>
      </c>
      <c r="P25">
        <f>I21</f>
        <v>0.78549999999999998</v>
      </c>
      <c r="Q25">
        <f>I22</f>
        <v>0.86319999999999997</v>
      </c>
      <c r="R25">
        <f>I23</f>
        <v>0.90659999999999996</v>
      </c>
    </row>
    <row r="26" spans="1:18" x14ac:dyDescent="0.45">
      <c r="A26" s="20" t="s">
        <v>28</v>
      </c>
      <c r="B26">
        <f>J7</f>
        <v>0</v>
      </c>
      <c r="C26">
        <f>J8</f>
        <v>0</v>
      </c>
      <c r="D26">
        <f>J9</f>
        <v>2.0000000000000018E-3</v>
      </c>
      <c r="E26">
        <f>J10</f>
        <v>2.2499999999999964E-2</v>
      </c>
      <c r="F26">
        <f>J11</f>
        <v>0</v>
      </c>
      <c r="G26">
        <f>J12</f>
        <v>0</v>
      </c>
      <c r="H26">
        <f>J13</f>
        <v>1.9000000000000128E-3</v>
      </c>
      <c r="I26">
        <f>J14</f>
        <v>9.099999999999997E-2</v>
      </c>
      <c r="J26">
        <f>J15</f>
        <v>7.6899999999999968E-2</v>
      </c>
      <c r="K26">
        <f>J16</f>
        <v>0.18389999999999995</v>
      </c>
      <c r="L26">
        <f>J17</f>
        <v>0.21060000000000001</v>
      </c>
      <c r="M26">
        <f>J18</f>
        <v>0.25580000000000003</v>
      </c>
      <c r="N26">
        <f>J19</f>
        <v>0.18790000000000007</v>
      </c>
      <c r="O26">
        <f>J20</f>
        <v>0.28390000000000004</v>
      </c>
      <c r="P26">
        <f>J21</f>
        <v>0.21450000000000002</v>
      </c>
      <c r="Q26">
        <f>J22</f>
        <v>0.13680000000000003</v>
      </c>
      <c r="R26">
        <f>J23</f>
        <v>9.3400000000000039E-2</v>
      </c>
    </row>
  </sheetData>
  <mergeCells count="5">
    <mergeCell ref="A3:A5"/>
    <mergeCell ref="B3:H3"/>
    <mergeCell ref="C4:D4"/>
    <mergeCell ref="E4:F4"/>
    <mergeCell ref="G4:H4"/>
  </mergeCells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About</vt:lpstr>
      <vt:lpstr>2017 per own</vt:lpstr>
      <vt:lpstr>2017 per use</vt:lpstr>
      <vt:lpstr>2017 gov</vt:lpstr>
      <vt:lpstr>2017 일반건축물 소유별, 용도별 현황</vt:lpstr>
      <vt:lpstr>2017 집합건축물 소유별, 용도별 현황</vt:lpstr>
      <vt:lpstr>Cal</vt:lpstr>
      <vt:lpstr>FoBObE</vt:lpstr>
      <vt:lpstr>BDEQ-urban rural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2014-04-17T21:40:42Z</dcterms:created>
  <dcterms:modified xsi:type="dcterms:W3CDTF">2021-10-28T04:50:03Z</dcterms:modified>
</cp:coreProperties>
</file>