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7EDF90FC-844A-4D63-A29E-7F62D80625FD}" xr6:coauthVersionLast="47" xr6:coauthVersionMax="47" xr10:uidLastSave="{00000000-0000-0000-0000-000000000000}"/>
  <bookViews>
    <workbookView xWindow="10080" yWindow="900" windowWidth="20520" windowHeight="15460" xr2:uid="{00000000-000D-0000-FFFF-FFFF00000000}"/>
  </bookViews>
  <sheets>
    <sheet name="About" sheetId="1" r:id="rId1"/>
    <sheet name="forest area by own" sheetId="2" r:id="rId2"/>
    <sheet name="ratio for private forests" sheetId="5" r:id="rId3"/>
    <sheet name="FoFOb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5" l="1"/>
  <c r="C33" i="5"/>
  <c r="C32" i="5"/>
  <c r="C31" i="5"/>
  <c r="C35" i="5" l="1"/>
  <c r="D31" i="5" s="1"/>
  <c r="D12" i="2"/>
  <c r="O12" i="2" s="1"/>
  <c r="D13" i="2"/>
  <c r="O13" i="2" s="1"/>
  <c r="D16" i="2"/>
  <c r="O16" i="2" s="1"/>
  <c r="D20" i="2"/>
  <c r="O20" i="2" s="1"/>
  <c r="D21" i="2"/>
  <c r="O21" i="2" s="1"/>
  <c r="D24" i="2"/>
  <c r="O24" i="2" s="1"/>
  <c r="E9" i="2"/>
  <c r="D9" i="2" s="1"/>
  <c r="O9" i="2" s="1"/>
  <c r="E10" i="2"/>
  <c r="D10" i="2" s="1"/>
  <c r="O10" i="2" s="1"/>
  <c r="E11" i="2"/>
  <c r="D11" i="2" s="1"/>
  <c r="O11" i="2" s="1"/>
  <c r="E12" i="2"/>
  <c r="E13" i="2"/>
  <c r="E14" i="2"/>
  <c r="D14" i="2" s="1"/>
  <c r="O14" i="2" s="1"/>
  <c r="E15" i="2"/>
  <c r="D15" i="2" s="1"/>
  <c r="O15" i="2" s="1"/>
  <c r="E16" i="2"/>
  <c r="E17" i="2"/>
  <c r="D17" i="2" s="1"/>
  <c r="O17" i="2" s="1"/>
  <c r="E18" i="2"/>
  <c r="D18" i="2" s="1"/>
  <c r="O18" i="2" s="1"/>
  <c r="E19" i="2"/>
  <c r="D19" i="2" s="1"/>
  <c r="O19" i="2" s="1"/>
  <c r="E20" i="2"/>
  <c r="E21" i="2"/>
  <c r="E22" i="2"/>
  <c r="D22" i="2" s="1"/>
  <c r="O22" i="2" s="1"/>
  <c r="E23" i="2"/>
  <c r="D23" i="2" s="1"/>
  <c r="O23" i="2" s="1"/>
  <c r="E24" i="2"/>
  <c r="E8" i="2"/>
  <c r="D8" i="2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8" i="2"/>
  <c r="N7" i="2"/>
  <c r="C29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8" i="2"/>
  <c r="L7" i="2"/>
  <c r="M7" i="2"/>
  <c r="G7" i="2"/>
  <c r="H7" i="2"/>
  <c r="I7" i="2"/>
  <c r="F7" i="2"/>
  <c r="C7" i="2"/>
  <c r="O8" i="2" l="1"/>
  <c r="D7" i="2"/>
  <c r="K7" i="2"/>
  <c r="D33" i="5"/>
  <c r="D34" i="5"/>
  <c r="E7" i="2"/>
  <c r="C28" i="2" s="1"/>
  <c r="D32" i="5"/>
  <c r="J7" i="2"/>
  <c r="C27" i="2" l="1"/>
  <c r="O7" i="2"/>
  <c r="B4" i="4" l="1"/>
  <c r="B3" i="4"/>
  <c r="B2" i="4"/>
</calcChain>
</file>

<file path=xl/sharedStrings.xml><?xml version="1.0" encoding="utf-8"?>
<sst xmlns="http://schemas.openxmlformats.org/spreadsheetml/2006/main" count="190" uniqueCount="108">
  <si>
    <t>Source:</t>
  </si>
  <si>
    <t>Notes</t>
  </si>
  <si>
    <t>구분</t>
    <phoneticPr fontId="2" type="noConversion"/>
  </si>
  <si>
    <t>서울특별시</t>
    <phoneticPr fontId="2" type="noConversion"/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</si>
  <si>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</si>
  <si>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</si>
  <si>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</si>
  <si>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</si>
  <si>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</si>
  <si>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</si>
  <si>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세종특별자치시</t>
    <phoneticPr fontId="2" type="noConversion"/>
  </si>
  <si>
    <t>경기도</t>
    <phoneticPr fontId="2" type="noConversion"/>
  </si>
  <si>
    <t>강원도</t>
    <phoneticPr fontId="2" type="noConversion"/>
  </si>
  <si>
    <t>충청북도</t>
    <phoneticPr fontId="2" type="noConversion"/>
  </si>
  <si>
    <t>충청남도</t>
    <phoneticPr fontId="2" type="noConversion"/>
  </si>
  <si>
    <t>전라북도</t>
    <phoneticPr fontId="2" type="noConversion"/>
  </si>
  <si>
    <t>전라남도</t>
    <phoneticPr fontId="2" type="noConversion"/>
  </si>
  <si>
    <t>경상북도</t>
    <phoneticPr fontId="2" type="noConversion"/>
  </si>
  <si>
    <t>경상남도</t>
    <phoneticPr fontId="2" type="noConversion"/>
  </si>
  <si>
    <t>제주특별자치도</t>
    <phoneticPr fontId="2" type="noConversion"/>
  </si>
  <si>
    <t>민유림(Non-national forest)</t>
    <phoneticPr fontId="2" type="noConversion"/>
  </si>
  <si>
    <t>공유림(Public forest)</t>
    <phoneticPr fontId="2" type="noConversion"/>
  </si>
  <si>
    <t>소계
Subtotal</t>
    <phoneticPr fontId="2" type="noConversion"/>
  </si>
  <si>
    <t>국토면적
Land Area</t>
    <phoneticPr fontId="2" type="noConversion"/>
  </si>
  <si>
    <t>합계
Total</t>
    <phoneticPr fontId="2" type="noConversion"/>
  </si>
  <si>
    <t>계
Subtotal</t>
    <phoneticPr fontId="2" type="noConversion"/>
  </si>
  <si>
    <t>요존
Indispendable</t>
    <phoneticPr fontId="2" type="noConversion"/>
  </si>
  <si>
    <t>불요존
Dispensable</t>
    <phoneticPr fontId="2" type="noConversion"/>
  </si>
  <si>
    <t>산림청(Under Korea Forest Service)</t>
    <phoneticPr fontId="2" type="noConversion"/>
  </si>
  <si>
    <t>국유림(National Forest)</t>
    <phoneticPr fontId="2" type="noConversion"/>
  </si>
  <si>
    <t>타부처
Uder other govt. authorities</t>
    <phoneticPr fontId="2" type="noConversion"/>
  </si>
  <si>
    <t>시,도유림
Provincial forest</t>
    <phoneticPr fontId="2" type="noConversion"/>
  </si>
  <si>
    <t>시,군,구유림
County forest</t>
    <phoneticPr fontId="2" type="noConversion"/>
  </si>
  <si>
    <t>사유림
Private forest</t>
    <phoneticPr fontId="2" type="noConversion"/>
  </si>
  <si>
    <t>산림비율
% of Forest area</t>
    <phoneticPr fontId="2" type="noConversion"/>
  </si>
  <si>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</si>
  <si>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</si>
  <si>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</si>
  <si>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</si>
  <si>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</si>
  <si>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</si>
  <si>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</si>
  <si>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Sejong Special Self-Governing City</t>
    <phoneticPr fontId="2" type="noConversion"/>
  </si>
  <si>
    <t>Gyeonggi-do</t>
    <phoneticPr fontId="2" type="noConversion"/>
  </si>
  <si>
    <t>Gangwon-do</t>
    <phoneticPr fontId="2" type="noConversion"/>
  </si>
  <si>
    <t>Chungcheongbuk-do</t>
    <phoneticPr fontId="2" type="noConversion"/>
  </si>
  <si>
    <t>Chungcheongnam-do</t>
    <phoneticPr fontId="2" type="noConversion"/>
  </si>
  <si>
    <t>Jeollabuk-do</t>
    <phoneticPr fontId="2" type="noConversion"/>
  </si>
  <si>
    <t>Jeollanam-do</t>
    <phoneticPr fontId="2" type="noConversion"/>
  </si>
  <si>
    <t>Gyeongsangbuk-do</t>
    <phoneticPr fontId="2" type="noConversion"/>
  </si>
  <si>
    <t>Gyeongsangnam-do</t>
    <phoneticPr fontId="2" type="noConversion"/>
  </si>
  <si>
    <t>Jeju Special Self-Governing Province</t>
    <phoneticPr fontId="2" type="noConversion"/>
  </si>
  <si>
    <t>Unit:</t>
    <phoneticPr fontId="2" type="noConversion"/>
  </si>
  <si>
    <t>ha</t>
    <phoneticPr fontId="2" type="noConversion"/>
  </si>
  <si>
    <t>FoFObE Fraction of Forests Owned by Entity</t>
  </si>
  <si>
    <t>Korea Forest Service</t>
  </si>
  <si>
    <t>https://www.forest.go.kr/kfsweb/cop/bbs/selectBoardList.do?bbsId=BBSMSTR_1064&amp;mn=NKFS_04_05_09</t>
    <phoneticPr fontId="2" type="noConversion"/>
  </si>
  <si>
    <t>Fraction of Forest Owned (dimensionless)</t>
  </si>
  <si>
    <t>government</t>
  </si>
  <si>
    <t>domestic industries</t>
  </si>
  <si>
    <t>foreign entities</t>
  </si>
  <si>
    <t>labor and consumers(Private forest)</t>
    <phoneticPr fontId="2" type="noConversion"/>
  </si>
  <si>
    <t>https://kosis.kr/statHtml/statHtml.do?orgId=136&amp;tblId=DT_136035_006&amp;conn_path=I2</t>
    <phoneticPr fontId="2" type="noConversion"/>
  </si>
  <si>
    <t>KOSIS</t>
    <phoneticPr fontId="2" type="noConversion"/>
  </si>
  <si>
    <t>행정구역별(1)</t>
  </si>
  <si>
    <t>소유규모별(1)</t>
  </si>
  <si>
    <t>계</t>
  </si>
  <si>
    <t>개인</t>
  </si>
  <si>
    <t>종중</t>
  </si>
  <si>
    <t>법인</t>
  </si>
  <si>
    <t>기타단체</t>
  </si>
  <si>
    <t>산주수 (명)</t>
  </si>
  <si>
    <t>산주수 구성비 (%)</t>
  </si>
  <si>
    <t>면적 (ha)</t>
  </si>
  <si>
    <t>면적 구성비 (%)</t>
  </si>
  <si>
    <t>합계</t>
  </si>
  <si>
    <t/>
  </si>
  <si>
    <t>0.5ha 미만</t>
  </si>
  <si>
    <t>0.5~1ha</t>
  </si>
  <si>
    <t>1~2ha</t>
  </si>
  <si>
    <t>2~3ha</t>
  </si>
  <si>
    <t>서울특별시</t>
  </si>
  <si>
    <t>-</t>
  </si>
  <si>
    <t>부산광역시</t>
  </si>
  <si>
    <t>대구광역시</t>
  </si>
  <si>
    <t>인천광역시</t>
  </si>
  <si>
    <t>개인</t>
    <phoneticPr fontId="2" type="noConversion"/>
  </si>
  <si>
    <t>종중</t>
    <phoneticPr fontId="2" type="noConversion"/>
  </si>
  <si>
    <t>법인</t>
    <phoneticPr fontId="2" type="noConversion"/>
  </si>
  <si>
    <t>기타단체</t>
    <phoneticPr fontId="2" type="noConversion"/>
  </si>
  <si>
    <t>total</t>
    <phoneticPr fontId="2" type="noConversion"/>
  </si>
  <si>
    <t>unit:</t>
    <phoneticPr fontId="2" type="noConversion"/>
  </si>
  <si>
    <t>unit</t>
    <phoneticPr fontId="2" type="noConversion"/>
  </si>
  <si>
    <t>ratio</t>
    <phoneticPr fontId="2" type="noConversion"/>
  </si>
  <si>
    <t>산림면적</t>
    <phoneticPr fontId="2" type="noConversion"/>
  </si>
  <si>
    <t>사유림</t>
    <phoneticPr fontId="2" type="noConversion"/>
  </si>
  <si>
    <t>국가소유</t>
    <phoneticPr fontId="2" type="noConversion"/>
  </si>
  <si>
    <t>국유림 + 사유림 중 공유림</t>
    <phoneticPr fontId="2" type="noConversion"/>
  </si>
  <si>
    <t>Page 42</t>
    <phoneticPr fontId="2" type="noConversion"/>
  </si>
  <si>
    <t>Forest area and ratio by ownership</t>
    <phoneticPr fontId="2" type="noConversion"/>
  </si>
  <si>
    <t>The fiftyth forest statistics (2020)</t>
    <phoneticPr fontId="2" type="noConversion"/>
  </si>
  <si>
    <t>Private forest ownership by size</t>
    <phoneticPr fontId="2" type="noConversion"/>
  </si>
  <si>
    <t>Created datasets based on "Forest statistics by ownership in 2015"</t>
    <phoneticPr fontId="2" type="noConversion"/>
  </si>
  <si>
    <t>Reclassfied local data to follow the classification of the US dataset</t>
    <phoneticPr fontId="2" type="noConversion"/>
  </si>
  <si>
    <t>Category</t>
    <phoneticPr fontId="2" type="noConversion"/>
  </si>
  <si>
    <t>domestic industries: Corporate owned (of private forest) &amp; other organzation owned</t>
    <phoneticPr fontId="2" type="noConversion"/>
  </si>
  <si>
    <t>government: State owned + Public owned (of private forest)</t>
    <phoneticPr fontId="2" type="noConversion"/>
  </si>
  <si>
    <t>labor and consumers(Private forest): Private owned private forest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</si>
</sst>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4" fillId="0" borderId="0" xfId="2" applyAlignment="1">
      <alignment horizontal="left"/>
    </xf>
    <xf numFmtId="0" fontId="0" fillId="0" borderId="0" xfId="0" applyAlignment="1">
      <alignment horizontal="right" wrapText="1"/>
    </xf>
    <xf numFmtId="0" fontId="0" fillId="3" borderId="1" xfId="0" applyFill="1" applyBorder="1"/>
    <xf numFmtId="0" fontId="0" fillId="4" borderId="2" xfId="0" applyFill="1" applyBorder="1"/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3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5" borderId="0" xfId="0" applyFill="1"/>
    <xf numFmtId="0" fontId="5" fillId="5" borderId="0" xfId="0" applyFont="1" applyFill="1" applyAlignment="1">
      <alignment horizontal="left"/>
    </xf>
    <xf numFmtId="0" fontId="5" fillId="5" borderId="0" xfId="0" applyFont="1" applyFill="1"/>
    <xf numFmtId="0" fontId="5" fillId="0" borderId="0" xfId="0" applyFont="1" applyAlignment="1">
      <alignment horizontal="center" vertical="center"/>
    </xf>
    <xf numFmtId="10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NumberFormat="1" applyFill="1" applyBorder="1" applyAlignment="1">
      <alignment horizont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osis.kr/statHtml/statHtml.do?orgId=136&amp;tblId=DT_136035_006&amp;conn_path=I2" TargetMode="External"/><Relationship Id="rId1" Type="http://schemas.openxmlformats.org/officeDocument/2006/relationships/hyperlink" Target="https://www.forest.go.kr/kfsweb/cop/bbs/selectBoardList.do?bbsId=BBSMSTR_1064&amp;mn=NKFS_04_05_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A23" sqref="A23"/>
    </sheetView>
  </sheetViews>
  <sheetFormatPr defaultRowHeight="17" x14ac:dyDescent="0.45"/>
  <sheetData>
    <row r="1" spans="1:4" x14ac:dyDescent="0.45">
      <c r="A1" s="1" t="s">
        <v>54</v>
      </c>
    </row>
    <row r="3" spans="1:4" x14ac:dyDescent="0.45">
      <c r="A3" s="1" t="s">
        <v>0</v>
      </c>
      <c r="B3" s="24" t="s">
        <v>99</v>
      </c>
      <c r="C3" s="22"/>
      <c r="D3" s="22"/>
    </row>
    <row r="4" spans="1:4" x14ac:dyDescent="0.45">
      <c r="B4" s="7" t="s">
        <v>55</v>
      </c>
    </row>
    <row r="5" spans="1:4" x14ac:dyDescent="0.45">
      <c r="B5" s="7">
        <v>2020</v>
      </c>
    </row>
    <row r="6" spans="1:4" x14ac:dyDescent="0.45">
      <c r="B6" s="7" t="s">
        <v>100</v>
      </c>
    </row>
    <row r="7" spans="1:4" x14ac:dyDescent="0.45">
      <c r="B7" s="8" t="s">
        <v>56</v>
      </c>
    </row>
    <row r="8" spans="1:4" x14ac:dyDescent="0.45">
      <c r="B8" s="7" t="s">
        <v>98</v>
      </c>
    </row>
    <row r="10" spans="1:4" x14ac:dyDescent="0.45">
      <c r="B10" s="23" t="s">
        <v>101</v>
      </c>
      <c r="C10" s="24"/>
      <c r="D10" s="24"/>
    </row>
    <row r="11" spans="1:4" x14ac:dyDescent="0.45">
      <c r="B11" s="7" t="s">
        <v>63</v>
      </c>
    </row>
    <row r="12" spans="1:4" x14ac:dyDescent="0.45">
      <c r="B12" s="7">
        <v>2020</v>
      </c>
    </row>
    <row r="13" spans="1:4" x14ac:dyDescent="0.45">
      <c r="B13" s="8" t="s">
        <v>62</v>
      </c>
    </row>
    <row r="15" spans="1:4" x14ac:dyDescent="0.45">
      <c r="A15" s="1" t="s">
        <v>1</v>
      </c>
    </row>
    <row r="16" spans="1:4" x14ac:dyDescent="0.45">
      <c r="A16" t="s">
        <v>102</v>
      </c>
    </row>
    <row r="17" spans="1:1" x14ac:dyDescent="0.45">
      <c r="A17" t="s">
        <v>103</v>
      </c>
    </row>
    <row r="19" spans="1:1" x14ac:dyDescent="0.45">
      <c r="A19" t="s">
        <v>104</v>
      </c>
    </row>
    <row r="20" spans="1:1" x14ac:dyDescent="0.45">
      <c r="A20" t="s">
        <v>106</v>
      </c>
    </row>
    <row r="21" spans="1:1" x14ac:dyDescent="0.45">
      <c r="A21" t="s">
        <v>105</v>
      </c>
    </row>
    <row r="22" spans="1:1" x14ac:dyDescent="0.45">
      <c r="A22" t="s">
        <v>107</v>
      </c>
    </row>
  </sheetData>
  <phoneticPr fontId="2" type="noConversion"/>
  <hyperlinks>
    <hyperlink ref="B7" r:id="rId1" xr:uid="{FAF090C0-7CE9-4970-ABB7-570D78AD5AF4}"/>
    <hyperlink ref="B13" r:id="rId2" xr:uid="{F177CB88-618B-418A-975A-C2CE9B3F9E3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3F2A-4CE4-449A-90E8-C0F615815499}">
  <dimension ref="A2:O29"/>
  <sheetViews>
    <sheetView workbookViewId="0">
      <selection activeCell="H30" sqref="H30"/>
    </sheetView>
  </sheetViews>
  <sheetFormatPr defaultRowHeight="17" x14ac:dyDescent="0.45"/>
  <cols>
    <col min="2" max="2" width="15.08203125" bestFit="1" customWidth="1"/>
    <col min="3" max="3" width="11.83203125" bestFit="1" customWidth="1"/>
    <col min="4" max="7" width="10.83203125" bestFit="1" customWidth="1"/>
    <col min="8" max="8" width="9.08203125" bestFit="1" customWidth="1"/>
    <col min="9" max="9" width="9.33203125" bestFit="1" customWidth="1"/>
    <col min="10" max="10" width="10.83203125" bestFit="1" customWidth="1"/>
    <col min="11" max="12" width="9.33203125" bestFit="1" customWidth="1"/>
    <col min="13" max="13" width="11" customWidth="1"/>
    <col min="14" max="14" width="10.83203125" bestFit="1" customWidth="1"/>
  </cols>
  <sheetData>
    <row r="2" spans="1:15" x14ac:dyDescent="0.45">
      <c r="N2" s="6" t="s">
        <v>52</v>
      </c>
      <c r="O2" s="3" t="s">
        <v>53</v>
      </c>
    </row>
    <row r="3" spans="1:15" x14ac:dyDescent="0.45">
      <c r="B3" s="29" t="s">
        <v>2</v>
      </c>
      <c r="C3" s="28" t="s">
        <v>23</v>
      </c>
      <c r="D3" s="28" t="s">
        <v>24</v>
      </c>
      <c r="E3" s="29" t="s">
        <v>29</v>
      </c>
      <c r="F3" s="29"/>
      <c r="G3" s="29"/>
      <c r="H3" s="29"/>
      <c r="I3" s="29"/>
      <c r="J3" s="29" t="s">
        <v>20</v>
      </c>
      <c r="K3" s="29"/>
      <c r="L3" s="29"/>
      <c r="M3" s="29"/>
      <c r="N3" s="29"/>
      <c r="O3" s="28" t="s">
        <v>34</v>
      </c>
    </row>
    <row r="4" spans="1:15" x14ac:dyDescent="0.45">
      <c r="B4" s="29"/>
      <c r="C4" s="29"/>
      <c r="D4" s="29"/>
      <c r="E4" s="28" t="s">
        <v>25</v>
      </c>
      <c r="F4" s="28" t="s">
        <v>28</v>
      </c>
      <c r="G4" s="29"/>
      <c r="H4" s="29"/>
      <c r="I4" s="28" t="s">
        <v>30</v>
      </c>
      <c r="J4" s="28" t="s">
        <v>25</v>
      </c>
      <c r="K4" s="29" t="s">
        <v>21</v>
      </c>
      <c r="L4" s="29"/>
      <c r="M4" s="29"/>
      <c r="N4" s="28" t="s">
        <v>33</v>
      </c>
      <c r="O4" s="29"/>
    </row>
    <row r="5" spans="1:15" x14ac:dyDescent="0.45">
      <c r="B5" s="29"/>
      <c r="C5" s="29"/>
      <c r="D5" s="29"/>
      <c r="E5" s="29"/>
      <c r="F5" s="28" t="s">
        <v>22</v>
      </c>
      <c r="G5" s="28" t="s">
        <v>26</v>
      </c>
      <c r="H5" s="28" t="s">
        <v>27</v>
      </c>
      <c r="I5" s="29"/>
      <c r="J5" s="29"/>
      <c r="K5" s="28" t="s">
        <v>22</v>
      </c>
      <c r="L5" s="28" t="s">
        <v>31</v>
      </c>
      <c r="M5" s="28" t="s">
        <v>32</v>
      </c>
      <c r="N5" s="29"/>
      <c r="O5" s="29"/>
    </row>
    <row r="6" spans="1:15" x14ac:dyDescent="0.45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x14ac:dyDescent="0.45">
      <c r="B7" s="3">
        <v>2015</v>
      </c>
      <c r="C7" s="4">
        <f>SUM(C8:C24)</f>
        <v>10029535</v>
      </c>
      <c r="D7" s="4">
        <f>SUM(D$8:D$24)</f>
        <v>6334615</v>
      </c>
      <c r="E7" s="4">
        <f>SUM(E$8:E$24)</f>
        <v>1617658</v>
      </c>
      <c r="F7" s="4">
        <f>SUM(F$8:F$24)</f>
        <v>1471527</v>
      </c>
      <c r="G7" s="4">
        <f t="shared" ref="G7:N7" si="0">SUM(G$8:G$24)</f>
        <v>1437805</v>
      </c>
      <c r="H7" s="4">
        <f t="shared" si="0"/>
        <v>33722</v>
      </c>
      <c r="I7" s="4">
        <f t="shared" si="0"/>
        <v>146131</v>
      </c>
      <c r="J7" s="4">
        <f t="shared" si="0"/>
        <v>4716957</v>
      </c>
      <c r="K7" s="4">
        <f t="shared" si="0"/>
        <v>467072</v>
      </c>
      <c r="L7" s="4">
        <f t="shared" si="0"/>
        <v>162826</v>
      </c>
      <c r="M7" s="4">
        <f t="shared" si="0"/>
        <v>304246</v>
      </c>
      <c r="N7" s="4">
        <f t="shared" si="0"/>
        <v>4249885</v>
      </c>
      <c r="O7" s="5">
        <f>$D7/$C7</f>
        <v>0.63159608097484077</v>
      </c>
    </row>
    <row r="8" spans="1:15" x14ac:dyDescent="0.45">
      <c r="A8" t="s">
        <v>35</v>
      </c>
      <c r="B8" s="3" t="s">
        <v>3</v>
      </c>
      <c r="C8" s="4">
        <v>60525</v>
      </c>
      <c r="D8" s="4">
        <f>SUM($E8,$J8)</f>
        <v>15486</v>
      </c>
      <c r="E8" s="4">
        <f>SUM($G8:$I8)</f>
        <v>5906</v>
      </c>
      <c r="F8" s="4">
        <v>4105</v>
      </c>
      <c r="G8" s="4">
        <v>4077</v>
      </c>
      <c r="H8" s="4">
        <v>28</v>
      </c>
      <c r="I8" s="4">
        <v>1801</v>
      </c>
      <c r="J8" s="4">
        <f>SUM($L8:$N8)</f>
        <v>9580</v>
      </c>
      <c r="K8" s="4">
        <f>SUM($L8:$M8)</f>
        <v>856</v>
      </c>
      <c r="L8" s="4">
        <v>784</v>
      </c>
      <c r="M8" s="4">
        <v>72</v>
      </c>
      <c r="N8" s="4">
        <v>8724</v>
      </c>
      <c r="O8" s="5">
        <f>$D8/$C8</f>
        <v>0.25586121437422554</v>
      </c>
    </row>
    <row r="9" spans="1:15" x14ac:dyDescent="0.45">
      <c r="A9" t="s">
        <v>36</v>
      </c>
      <c r="B9" s="3" t="s">
        <v>4</v>
      </c>
      <c r="C9" s="4">
        <v>76983</v>
      </c>
      <c r="D9" s="4">
        <f t="shared" ref="D9:D24" si="1">SUM($E9,$J9)</f>
        <v>35386</v>
      </c>
      <c r="E9" s="4">
        <f t="shared" ref="E9:E24" si="2">SUM($G9:$I9)</f>
        <v>6239</v>
      </c>
      <c r="F9" s="4">
        <v>3529</v>
      </c>
      <c r="G9" s="4">
        <v>3229</v>
      </c>
      <c r="H9" s="4">
        <v>300</v>
      </c>
      <c r="I9" s="4">
        <v>2710</v>
      </c>
      <c r="J9" s="4">
        <f t="shared" ref="J9:J24" si="3">SUM($L9:$N9)</f>
        <v>29147</v>
      </c>
      <c r="K9" s="4">
        <f t="shared" ref="K9:K24" si="4">SUM($L9:$M9)</f>
        <v>2340</v>
      </c>
      <c r="L9" s="4">
        <v>1178</v>
      </c>
      <c r="M9" s="4">
        <v>1162</v>
      </c>
      <c r="N9" s="4">
        <v>26807</v>
      </c>
      <c r="O9" s="5">
        <f t="shared" ref="O9:O24" si="5">$D9/$C9</f>
        <v>0.4596599249184885</v>
      </c>
    </row>
    <row r="10" spans="1:15" x14ac:dyDescent="0.45">
      <c r="A10" t="s">
        <v>37</v>
      </c>
      <c r="B10" s="3" t="s">
        <v>5</v>
      </c>
      <c r="C10" s="4">
        <v>88356</v>
      </c>
      <c r="D10" s="4">
        <f t="shared" si="1"/>
        <v>48705</v>
      </c>
      <c r="E10" s="4">
        <f t="shared" si="2"/>
        <v>2282</v>
      </c>
      <c r="F10" s="4">
        <v>1414</v>
      </c>
      <c r="G10" s="4">
        <v>1407</v>
      </c>
      <c r="H10" s="4">
        <v>7</v>
      </c>
      <c r="I10" s="4">
        <v>868</v>
      </c>
      <c r="J10" s="4">
        <f t="shared" si="3"/>
        <v>46423</v>
      </c>
      <c r="K10" s="4">
        <f t="shared" si="4"/>
        <v>2740</v>
      </c>
      <c r="L10" s="4">
        <v>1708</v>
      </c>
      <c r="M10" s="4">
        <v>1032</v>
      </c>
      <c r="N10" s="4">
        <v>43683</v>
      </c>
      <c r="O10" s="5">
        <f t="shared" si="5"/>
        <v>0.55123590927611033</v>
      </c>
    </row>
    <row r="11" spans="1:15" x14ac:dyDescent="0.45">
      <c r="A11" t="s">
        <v>38</v>
      </c>
      <c r="B11" s="3" t="s">
        <v>6</v>
      </c>
      <c r="C11" s="4">
        <v>104898</v>
      </c>
      <c r="D11" s="4">
        <f t="shared" si="1"/>
        <v>39978</v>
      </c>
      <c r="E11" s="4">
        <f t="shared" si="2"/>
        <v>4584</v>
      </c>
      <c r="F11" s="4">
        <v>2717</v>
      </c>
      <c r="G11" s="4">
        <v>2519</v>
      </c>
      <c r="H11" s="4">
        <v>198</v>
      </c>
      <c r="I11" s="4">
        <v>1867</v>
      </c>
      <c r="J11" s="4">
        <f t="shared" si="3"/>
        <v>35394</v>
      </c>
      <c r="K11" s="4">
        <f t="shared" si="4"/>
        <v>1734</v>
      </c>
      <c r="L11" s="4">
        <v>471</v>
      </c>
      <c r="M11" s="4">
        <v>1263</v>
      </c>
      <c r="N11" s="4">
        <v>33660</v>
      </c>
      <c r="O11" s="5">
        <f t="shared" si="5"/>
        <v>0.38111308127895671</v>
      </c>
    </row>
    <row r="12" spans="1:15" x14ac:dyDescent="0.45">
      <c r="A12" t="s">
        <v>39</v>
      </c>
      <c r="B12" s="3" t="s">
        <v>7</v>
      </c>
      <c r="C12" s="4">
        <v>50115</v>
      </c>
      <c r="D12" s="4">
        <f t="shared" si="1"/>
        <v>19244</v>
      </c>
      <c r="E12" s="4">
        <f t="shared" si="2"/>
        <v>1683</v>
      </c>
      <c r="F12" s="4">
        <v>593</v>
      </c>
      <c r="G12" s="4">
        <v>579</v>
      </c>
      <c r="H12" s="4">
        <v>14</v>
      </c>
      <c r="I12" s="4">
        <v>1090</v>
      </c>
      <c r="J12" s="4">
        <f t="shared" si="3"/>
        <v>17561</v>
      </c>
      <c r="K12" s="4">
        <f t="shared" si="4"/>
        <v>807</v>
      </c>
      <c r="L12" s="4">
        <v>786</v>
      </c>
      <c r="M12" s="4">
        <v>21</v>
      </c>
      <c r="N12" s="4">
        <v>16754</v>
      </c>
      <c r="O12" s="5">
        <f t="shared" si="5"/>
        <v>0.38399680734311087</v>
      </c>
    </row>
    <row r="13" spans="1:15" x14ac:dyDescent="0.45">
      <c r="A13" t="s">
        <v>40</v>
      </c>
      <c r="B13" s="3" t="s">
        <v>8</v>
      </c>
      <c r="C13" s="4">
        <v>53935</v>
      </c>
      <c r="D13" s="4">
        <f t="shared" si="1"/>
        <v>29928</v>
      </c>
      <c r="E13" s="4">
        <f t="shared" si="2"/>
        <v>5503</v>
      </c>
      <c r="F13" s="4">
        <v>3530</v>
      </c>
      <c r="G13" s="4">
        <v>3438</v>
      </c>
      <c r="H13" s="4">
        <v>92</v>
      </c>
      <c r="I13" s="4">
        <v>1973</v>
      </c>
      <c r="J13" s="4">
        <f t="shared" si="3"/>
        <v>24425</v>
      </c>
      <c r="K13" s="4">
        <f t="shared" si="4"/>
        <v>805</v>
      </c>
      <c r="L13" s="4">
        <v>778</v>
      </c>
      <c r="M13" s="4">
        <v>27</v>
      </c>
      <c r="N13" s="4">
        <v>23620</v>
      </c>
      <c r="O13" s="5">
        <f t="shared" si="5"/>
        <v>0.55489014554556415</v>
      </c>
    </row>
    <row r="14" spans="1:15" x14ac:dyDescent="0.45">
      <c r="A14" t="s">
        <v>41</v>
      </c>
      <c r="B14" s="3" t="s">
        <v>9</v>
      </c>
      <c r="C14" s="4">
        <v>106096</v>
      </c>
      <c r="D14" s="4">
        <f t="shared" si="1"/>
        <v>68671</v>
      </c>
      <c r="E14" s="4">
        <f t="shared" si="2"/>
        <v>6243</v>
      </c>
      <c r="F14" s="4">
        <v>5810</v>
      </c>
      <c r="G14" s="4">
        <v>5421</v>
      </c>
      <c r="H14" s="4">
        <v>389</v>
      </c>
      <c r="I14" s="4">
        <v>433</v>
      </c>
      <c r="J14" s="4">
        <f t="shared" si="3"/>
        <v>62428</v>
      </c>
      <c r="K14" s="4">
        <f t="shared" si="4"/>
        <v>2180</v>
      </c>
      <c r="L14" s="4">
        <v>2004</v>
      </c>
      <c r="M14" s="4">
        <v>176</v>
      </c>
      <c r="N14" s="4">
        <v>60248</v>
      </c>
      <c r="O14" s="5">
        <f t="shared" si="5"/>
        <v>0.6472534308550747</v>
      </c>
    </row>
    <row r="15" spans="1:15" x14ac:dyDescent="0.45">
      <c r="A15" t="s">
        <v>42</v>
      </c>
      <c r="B15" s="3" t="s">
        <v>10</v>
      </c>
      <c r="C15" s="4">
        <v>46487</v>
      </c>
      <c r="D15" s="4">
        <f t="shared" si="1"/>
        <v>25288</v>
      </c>
      <c r="E15" s="4">
        <f t="shared" si="2"/>
        <v>2302</v>
      </c>
      <c r="F15" s="4">
        <v>1627</v>
      </c>
      <c r="G15" s="4">
        <v>1283</v>
      </c>
      <c r="H15" s="4">
        <v>344</v>
      </c>
      <c r="I15" s="4">
        <v>675</v>
      </c>
      <c r="J15" s="4">
        <f t="shared" si="3"/>
        <v>22986</v>
      </c>
      <c r="K15" s="4">
        <f t="shared" si="4"/>
        <v>333</v>
      </c>
      <c r="L15" s="4">
        <v>333</v>
      </c>
      <c r="M15" s="4"/>
      <c r="N15" s="4">
        <v>22653</v>
      </c>
      <c r="O15" s="5">
        <f t="shared" si="5"/>
        <v>0.54398003742981904</v>
      </c>
    </row>
    <row r="16" spans="1:15" x14ac:dyDescent="0.45">
      <c r="A16" t="s">
        <v>43</v>
      </c>
      <c r="B16" s="3" t="s">
        <v>11</v>
      </c>
      <c r="C16" s="4">
        <v>1017534</v>
      </c>
      <c r="D16" s="4">
        <f t="shared" si="1"/>
        <v>520068</v>
      </c>
      <c r="E16" s="4">
        <f t="shared" si="2"/>
        <v>95075</v>
      </c>
      <c r="F16" s="4">
        <v>66102</v>
      </c>
      <c r="G16" s="4">
        <v>63042</v>
      </c>
      <c r="H16" s="4">
        <v>3060</v>
      </c>
      <c r="I16" s="4">
        <v>28973</v>
      </c>
      <c r="J16" s="4">
        <f t="shared" si="3"/>
        <v>424993</v>
      </c>
      <c r="K16" s="4">
        <f t="shared" si="4"/>
        <v>41666</v>
      </c>
      <c r="L16" s="4">
        <v>30980</v>
      </c>
      <c r="M16" s="4">
        <v>10686</v>
      </c>
      <c r="N16" s="4">
        <v>383327</v>
      </c>
      <c r="O16" s="5">
        <f t="shared" si="5"/>
        <v>0.51110626278827043</v>
      </c>
    </row>
    <row r="17" spans="1:15" x14ac:dyDescent="0.45">
      <c r="A17" t="s">
        <v>44</v>
      </c>
      <c r="B17" s="3" t="s">
        <v>12</v>
      </c>
      <c r="C17" s="4">
        <v>1682641</v>
      </c>
      <c r="D17" s="4">
        <f t="shared" si="1"/>
        <v>1371643</v>
      </c>
      <c r="E17" s="4">
        <f t="shared" si="2"/>
        <v>791437</v>
      </c>
      <c r="F17" s="4">
        <v>757272</v>
      </c>
      <c r="G17" s="4">
        <v>750085</v>
      </c>
      <c r="H17" s="4">
        <v>7187</v>
      </c>
      <c r="I17" s="4">
        <v>34165</v>
      </c>
      <c r="J17" s="4">
        <f t="shared" si="3"/>
        <v>580206</v>
      </c>
      <c r="K17" s="4">
        <f t="shared" si="4"/>
        <v>94427</v>
      </c>
      <c r="L17" s="4">
        <v>28956</v>
      </c>
      <c r="M17" s="4">
        <v>65471</v>
      </c>
      <c r="N17" s="4">
        <v>485779</v>
      </c>
      <c r="O17" s="5">
        <f t="shared" si="5"/>
        <v>0.81517269578002671</v>
      </c>
    </row>
    <row r="18" spans="1:15" x14ac:dyDescent="0.45">
      <c r="A18" t="s">
        <v>45</v>
      </c>
      <c r="B18" s="3" t="s">
        <v>13</v>
      </c>
      <c r="C18" s="4">
        <v>740722</v>
      </c>
      <c r="D18" s="4">
        <f t="shared" si="1"/>
        <v>491135</v>
      </c>
      <c r="E18" s="4">
        <f t="shared" si="2"/>
        <v>97730</v>
      </c>
      <c r="F18" s="4">
        <v>90487</v>
      </c>
      <c r="G18" s="4">
        <v>88955</v>
      </c>
      <c r="H18" s="4">
        <v>1532</v>
      </c>
      <c r="I18" s="4">
        <v>7243</v>
      </c>
      <c r="J18" s="4">
        <f t="shared" si="3"/>
        <v>393405</v>
      </c>
      <c r="K18" s="4">
        <f t="shared" si="4"/>
        <v>76599</v>
      </c>
      <c r="L18" s="4">
        <v>22872</v>
      </c>
      <c r="M18" s="4">
        <v>53727</v>
      </c>
      <c r="N18" s="4">
        <v>316806</v>
      </c>
      <c r="O18" s="5">
        <f t="shared" si="5"/>
        <v>0.66304902514033603</v>
      </c>
    </row>
    <row r="19" spans="1:15" x14ac:dyDescent="0.45">
      <c r="A19" t="s">
        <v>46</v>
      </c>
      <c r="B19" s="3" t="s">
        <v>14</v>
      </c>
      <c r="C19" s="4">
        <v>821399</v>
      </c>
      <c r="D19" s="4">
        <f t="shared" si="1"/>
        <v>408040</v>
      </c>
      <c r="E19" s="4">
        <f t="shared" si="2"/>
        <v>32899</v>
      </c>
      <c r="F19" s="4">
        <v>28476</v>
      </c>
      <c r="G19" s="4">
        <v>26578</v>
      </c>
      <c r="H19" s="4">
        <v>1898</v>
      </c>
      <c r="I19" s="4">
        <v>4423</v>
      </c>
      <c r="J19" s="4">
        <f t="shared" si="3"/>
        <v>375141</v>
      </c>
      <c r="K19" s="4">
        <f t="shared" si="4"/>
        <v>19260</v>
      </c>
      <c r="L19" s="4">
        <v>9651</v>
      </c>
      <c r="M19" s="4">
        <v>9609</v>
      </c>
      <c r="N19" s="4">
        <v>355881</v>
      </c>
      <c r="O19" s="5">
        <f t="shared" si="5"/>
        <v>0.49676223126641256</v>
      </c>
    </row>
    <row r="20" spans="1:15" x14ac:dyDescent="0.45">
      <c r="A20" t="s">
        <v>47</v>
      </c>
      <c r="B20" s="3" t="s">
        <v>15</v>
      </c>
      <c r="C20" s="4">
        <v>806681</v>
      </c>
      <c r="D20" s="4">
        <f t="shared" si="1"/>
        <v>443140</v>
      </c>
      <c r="E20" s="4">
        <f t="shared" si="2"/>
        <v>98303</v>
      </c>
      <c r="F20" s="4">
        <v>91681</v>
      </c>
      <c r="G20" s="4">
        <v>88830</v>
      </c>
      <c r="H20" s="4">
        <v>2851</v>
      </c>
      <c r="I20" s="4">
        <v>6622</v>
      </c>
      <c r="J20" s="4">
        <f t="shared" si="3"/>
        <v>344837</v>
      </c>
      <c r="K20" s="4">
        <f t="shared" si="4"/>
        <v>29920</v>
      </c>
      <c r="L20" s="4">
        <v>12529</v>
      </c>
      <c r="M20" s="4">
        <v>17391</v>
      </c>
      <c r="N20" s="4">
        <v>314917</v>
      </c>
      <c r="O20" s="5">
        <f t="shared" si="5"/>
        <v>0.54933734648516575</v>
      </c>
    </row>
    <row r="21" spans="1:15" x14ac:dyDescent="0.45">
      <c r="A21" t="s">
        <v>48</v>
      </c>
      <c r="B21" s="3" t="s">
        <v>16</v>
      </c>
      <c r="C21" s="4">
        <v>1231292</v>
      </c>
      <c r="D21" s="4">
        <f t="shared" si="1"/>
        <v>690237</v>
      </c>
      <c r="E21" s="4">
        <f t="shared" si="2"/>
        <v>88948</v>
      </c>
      <c r="F21" s="4">
        <v>67171</v>
      </c>
      <c r="G21" s="4">
        <v>65986</v>
      </c>
      <c r="H21" s="4">
        <v>1185</v>
      </c>
      <c r="I21" s="4">
        <v>21777</v>
      </c>
      <c r="J21" s="4">
        <f t="shared" si="3"/>
        <v>601289</v>
      </c>
      <c r="K21" s="4">
        <f t="shared" si="4"/>
        <v>33291</v>
      </c>
      <c r="L21" s="4">
        <v>14182</v>
      </c>
      <c r="M21" s="4">
        <v>19109</v>
      </c>
      <c r="N21" s="4">
        <v>567998</v>
      </c>
      <c r="O21" s="5">
        <f t="shared" si="5"/>
        <v>0.56057945637590434</v>
      </c>
    </row>
    <row r="22" spans="1:15" x14ac:dyDescent="0.45">
      <c r="A22" t="s">
        <v>49</v>
      </c>
      <c r="B22" s="3" t="s">
        <v>17</v>
      </c>
      <c r="C22" s="4">
        <v>1903074</v>
      </c>
      <c r="D22" s="4">
        <f t="shared" si="1"/>
        <v>1337741</v>
      </c>
      <c r="E22" s="4">
        <f t="shared" si="2"/>
        <v>263572</v>
      </c>
      <c r="F22" s="4">
        <v>255301</v>
      </c>
      <c r="G22" s="4">
        <v>242341</v>
      </c>
      <c r="H22" s="4">
        <v>12960</v>
      </c>
      <c r="I22" s="4">
        <v>8271</v>
      </c>
      <c r="J22" s="4">
        <f t="shared" si="3"/>
        <v>1074169</v>
      </c>
      <c r="K22" s="4">
        <f t="shared" si="4"/>
        <v>107467</v>
      </c>
      <c r="L22" s="4">
        <v>14303</v>
      </c>
      <c r="M22" s="4">
        <v>93164</v>
      </c>
      <c r="N22" s="4">
        <v>966702</v>
      </c>
      <c r="O22" s="5">
        <f t="shared" si="5"/>
        <v>0.70293693256279055</v>
      </c>
    </row>
    <row r="23" spans="1:15" x14ac:dyDescent="0.45">
      <c r="A23" t="s">
        <v>50</v>
      </c>
      <c r="B23" s="3" t="s">
        <v>18</v>
      </c>
      <c r="C23" s="4">
        <v>1053884</v>
      </c>
      <c r="D23" s="4">
        <f t="shared" si="1"/>
        <v>701903</v>
      </c>
      <c r="E23" s="4">
        <f t="shared" si="2"/>
        <v>78586</v>
      </c>
      <c r="F23" s="4">
        <v>71360</v>
      </c>
      <c r="G23" s="4">
        <v>70822</v>
      </c>
      <c r="H23" s="4">
        <v>538</v>
      </c>
      <c r="I23" s="4">
        <v>7226</v>
      </c>
      <c r="J23" s="4">
        <f t="shared" si="3"/>
        <v>623317</v>
      </c>
      <c r="K23" s="4">
        <f t="shared" si="4"/>
        <v>48058</v>
      </c>
      <c r="L23" s="4">
        <v>17087</v>
      </c>
      <c r="M23" s="4">
        <v>30971</v>
      </c>
      <c r="N23" s="4">
        <v>575259</v>
      </c>
      <c r="O23" s="5">
        <f t="shared" si="5"/>
        <v>0.66601542484751641</v>
      </c>
    </row>
    <row r="24" spans="1:15" x14ac:dyDescent="0.45">
      <c r="A24" t="s">
        <v>51</v>
      </c>
      <c r="B24" s="3" t="s">
        <v>19</v>
      </c>
      <c r="C24" s="4">
        <v>184913</v>
      </c>
      <c r="D24" s="4">
        <f t="shared" si="1"/>
        <v>88022</v>
      </c>
      <c r="E24" s="4">
        <f t="shared" si="2"/>
        <v>36366</v>
      </c>
      <c r="F24" s="4">
        <v>20352</v>
      </c>
      <c r="G24" s="4">
        <v>19213</v>
      </c>
      <c r="H24" s="4">
        <v>1139</v>
      </c>
      <c r="I24" s="4">
        <v>16014</v>
      </c>
      <c r="J24" s="4">
        <f t="shared" si="3"/>
        <v>51656</v>
      </c>
      <c r="K24" s="4">
        <f t="shared" si="4"/>
        <v>4589</v>
      </c>
      <c r="L24" s="4">
        <v>4224</v>
      </c>
      <c r="M24" s="4">
        <v>365</v>
      </c>
      <c r="N24" s="4">
        <v>47067</v>
      </c>
      <c r="O24" s="5">
        <f t="shared" si="5"/>
        <v>0.47601845192063297</v>
      </c>
    </row>
    <row r="26" spans="1:15" x14ac:dyDescent="0.45">
      <c r="C26" s="20" t="s">
        <v>91</v>
      </c>
      <c r="D26" t="s">
        <v>53</v>
      </c>
    </row>
    <row r="27" spans="1:15" x14ac:dyDescent="0.45">
      <c r="B27" s="20" t="s">
        <v>94</v>
      </c>
      <c r="C27" s="19">
        <f>D7</f>
        <v>6334615</v>
      </c>
    </row>
    <row r="28" spans="1:15" x14ac:dyDescent="0.45">
      <c r="B28" s="20" t="s">
        <v>96</v>
      </c>
      <c r="C28" s="19">
        <f>E7+K7</f>
        <v>2084730</v>
      </c>
      <c r="D28" t="s">
        <v>97</v>
      </c>
    </row>
    <row r="29" spans="1:15" x14ac:dyDescent="0.45">
      <c r="B29" s="20" t="s">
        <v>95</v>
      </c>
      <c r="C29" s="19">
        <f>N7</f>
        <v>4249885</v>
      </c>
    </row>
  </sheetData>
  <mergeCells count="18">
    <mergeCell ref="M5:M6"/>
    <mergeCell ref="N4:N6"/>
    <mergeCell ref="O3:O6"/>
    <mergeCell ref="E4:E6"/>
    <mergeCell ref="D3:D6"/>
    <mergeCell ref="C3:C6"/>
    <mergeCell ref="B3:B6"/>
    <mergeCell ref="I4:I6"/>
    <mergeCell ref="J4:J6"/>
    <mergeCell ref="J3:N3"/>
    <mergeCell ref="K4:M4"/>
    <mergeCell ref="F5:F6"/>
    <mergeCell ref="K5:K6"/>
    <mergeCell ref="G5:G6"/>
    <mergeCell ref="H5:H6"/>
    <mergeCell ref="E3:I3"/>
    <mergeCell ref="F4:H4"/>
    <mergeCell ref="L5:L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1C56-FA47-4C2A-83BA-714A2B359D15}">
  <dimension ref="A1:V38"/>
  <sheetViews>
    <sheetView zoomScale="70" zoomScaleNormal="70" workbookViewId="0">
      <selection activeCell="F32" sqref="F32"/>
    </sheetView>
  </sheetViews>
  <sheetFormatPr defaultColWidth="9" defaultRowHeight="17" x14ac:dyDescent="0.45"/>
  <cols>
    <col min="1" max="2" width="12.75" style="3" customWidth="1"/>
    <col min="3" max="3" width="16.33203125" style="3" customWidth="1"/>
    <col min="4" max="4" width="16.58203125" style="3" customWidth="1"/>
    <col min="5" max="5" width="16.33203125" style="3" customWidth="1"/>
    <col min="6" max="6" width="14.58203125" style="3" customWidth="1"/>
    <col min="7" max="7" width="16.33203125" style="3" customWidth="1"/>
    <col min="8" max="8" width="16.58203125" style="3" customWidth="1"/>
    <col min="9" max="9" width="16.33203125" style="3" customWidth="1"/>
    <col min="10" max="10" width="14.58203125" style="3" customWidth="1"/>
    <col min="11" max="11" width="14.08203125" style="3" customWidth="1"/>
    <col min="12" max="12" width="16.58203125" style="3" customWidth="1"/>
    <col min="13" max="13" width="14.08203125" style="3" customWidth="1"/>
    <col min="14" max="14" width="14.58203125" style="3" customWidth="1"/>
    <col min="15" max="15" width="11.75" style="3" customWidth="1"/>
    <col min="16" max="16" width="16.58203125" style="3" customWidth="1"/>
    <col min="17" max="17" width="14.08203125" style="3" customWidth="1"/>
    <col min="18" max="18" width="14.58203125" style="3" customWidth="1"/>
    <col min="19" max="19" width="11.75" style="3" customWidth="1"/>
    <col min="20" max="20" width="16.58203125" style="3" customWidth="1"/>
    <col min="21" max="21" width="11.75" style="3" customWidth="1"/>
    <col min="22" max="22" width="14.58203125" style="3" customWidth="1"/>
    <col min="23" max="16384" width="9" style="3"/>
  </cols>
  <sheetData>
    <row r="1" spans="1:22" ht="20.149999999999999" customHeight="1" x14ac:dyDescent="0.45">
      <c r="A1" s="30" t="s">
        <v>64</v>
      </c>
      <c r="B1" s="30" t="s">
        <v>65</v>
      </c>
      <c r="C1" s="32">
        <v>2017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20.149999999999999" customHeight="1" x14ac:dyDescent="0.45">
      <c r="A2" s="31" t="s">
        <v>64</v>
      </c>
      <c r="B2" s="31" t="s">
        <v>65</v>
      </c>
      <c r="C2" s="31" t="s">
        <v>66</v>
      </c>
      <c r="D2" s="31" t="s">
        <v>66</v>
      </c>
      <c r="E2" s="31" t="s">
        <v>66</v>
      </c>
      <c r="F2" s="31" t="s">
        <v>66</v>
      </c>
      <c r="G2" s="31" t="s">
        <v>67</v>
      </c>
      <c r="H2" s="31" t="s">
        <v>67</v>
      </c>
      <c r="I2" s="31" t="s">
        <v>67</v>
      </c>
      <c r="J2" s="31" t="s">
        <v>67</v>
      </c>
      <c r="K2" s="31" t="s">
        <v>68</v>
      </c>
      <c r="L2" s="31" t="s">
        <v>68</v>
      </c>
      <c r="M2" s="31" t="s">
        <v>68</v>
      </c>
      <c r="N2" s="31" t="s">
        <v>68</v>
      </c>
      <c r="O2" s="31" t="s">
        <v>69</v>
      </c>
      <c r="P2" s="31" t="s">
        <v>69</v>
      </c>
      <c r="Q2" s="31" t="s">
        <v>69</v>
      </c>
      <c r="R2" s="31" t="s">
        <v>69</v>
      </c>
      <c r="S2" s="31" t="s">
        <v>70</v>
      </c>
      <c r="T2" s="31" t="s">
        <v>70</v>
      </c>
      <c r="U2" s="31" t="s">
        <v>70</v>
      </c>
      <c r="V2" s="31" t="s">
        <v>70</v>
      </c>
    </row>
    <row r="3" spans="1:22" ht="20.149999999999999" customHeight="1" x14ac:dyDescent="0.45">
      <c r="A3" s="31" t="s">
        <v>64</v>
      </c>
      <c r="B3" s="31" t="s">
        <v>65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71</v>
      </c>
      <c r="L3" s="10" t="s">
        <v>72</v>
      </c>
      <c r="M3" s="10" t="s">
        <v>73</v>
      </c>
      <c r="N3" s="10" t="s">
        <v>74</v>
      </c>
      <c r="O3" s="10" t="s">
        <v>71</v>
      </c>
      <c r="P3" s="10" t="s">
        <v>72</v>
      </c>
      <c r="Q3" s="10" t="s">
        <v>73</v>
      </c>
      <c r="R3" s="10" t="s">
        <v>74</v>
      </c>
      <c r="S3" s="10" t="s">
        <v>71</v>
      </c>
      <c r="T3" s="10" t="s">
        <v>72</v>
      </c>
      <c r="U3" s="10" t="s">
        <v>73</v>
      </c>
      <c r="V3" s="10" t="s">
        <v>74</v>
      </c>
    </row>
    <row r="4" spans="1:22" ht="20.149999999999999" customHeight="1" x14ac:dyDescent="0.45">
      <c r="A4" s="11" t="s">
        <v>75</v>
      </c>
      <c r="B4" s="11" t="s">
        <v>66</v>
      </c>
      <c r="C4" s="12">
        <v>2153304</v>
      </c>
      <c r="D4" s="13">
        <v>100</v>
      </c>
      <c r="E4" s="12">
        <v>4211618</v>
      </c>
      <c r="F4" s="13">
        <v>100</v>
      </c>
      <c r="G4" s="12">
        <v>1981889</v>
      </c>
      <c r="H4" s="13">
        <v>100</v>
      </c>
      <c r="I4" s="12">
        <v>3074727</v>
      </c>
      <c r="J4" s="13">
        <v>100</v>
      </c>
      <c r="K4" s="12">
        <v>108886</v>
      </c>
      <c r="L4" s="13">
        <v>100</v>
      </c>
      <c r="M4" s="12">
        <v>605858</v>
      </c>
      <c r="N4" s="13">
        <v>100</v>
      </c>
      <c r="O4" s="12">
        <v>34164</v>
      </c>
      <c r="P4" s="13">
        <v>100</v>
      </c>
      <c r="Q4" s="12">
        <v>343113</v>
      </c>
      <c r="R4" s="13">
        <v>100</v>
      </c>
      <c r="S4" s="12">
        <v>9996</v>
      </c>
      <c r="T4" s="13">
        <v>100</v>
      </c>
      <c r="U4" s="12">
        <v>66501</v>
      </c>
      <c r="V4" s="13">
        <v>100</v>
      </c>
    </row>
    <row r="5" spans="1:22" ht="20.149999999999999" customHeight="1" x14ac:dyDescent="0.45">
      <c r="A5" s="14" t="s">
        <v>76</v>
      </c>
      <c r="B5" s="11" t="s">
        <v>77</v>
      </c>
      <c r="C5" s="12">
        <v>1175803</v>
      </c>
      <c r="D5" s="13">
        <v>54.6</v>
      </c>
      <c r="E5" s="12">
        <v>173680</v>
      </c>
      <c r="F5" s="13">
        <v>4.0999999999999996</v>
      </c>
      <c r="G5" s="12">
        <v>1118084</v>
      </c>
      <c r="H5" s="13">
        <v>56.4</v>
      </c>
      <c r="I5" s="12">
        <v>164319</v>
      </c>
      <c r="J5" s="13">
        <v>5.3</v>
      </c>
      <c r="K5" s="12">
        <v>24763</v>
      </c>
      <c r="L5" s="13">
        <v>22.7</v>
      </c>
      <c r="M5" s="12">
        <v>5024</v>
      </c>
      <c r="N5" s="13">
        <v>0.8</v>
      </c>
      <c r="O5" s="12">
        <v>16448</v>
      </c>
      <c r="P5" s="13">
        <v>48.1</v>
      </c>
      <c r="Q5" s="12">
        <v>2309</v>
      </c>
      <c r="R5" s="13">
        <v>0.7</v>
      </c>
      <c r="S5" s="12">
        <v>5240</v>
      </c>
      <c r="T5" s="13">
        <v>52.4</v>
      </c>
      <c r="U5" s="12">
        <v>599</v>
      </c>
      <c r="V5" s="13">
        <v>0.9</v>
      </c>
    </row>
    <row r="6" spans="1:22" ht="20.149999999999999" customHeight="1" x14ac:dyDescent="0.45">
      <c r="A6" s="14" t="s">
        <v>76</v>
      </c>
      <c r="B6" s="11" t="s">
        <v>78</v>
      </c>
      <c r="C6" s="12">
        <v>263085</v>
      </c>
      <c r="D6" s="13">
        <v>12.2</v>
      </c>
      <c r="E6" s="12">
        <v>192061</v>
      </c>
      <c r="F6" s="13">
        <v>4.5999999999999996</v>
      </c>
      <c r="G6" s="12">
        <v>243538</v>
      </c>
      <c r="H6" s="13">
        <v>12.3</v>
      </c>
      <c r="I6" s="12">
        <v>177687</v>
      </c>
      <c r="J6" s="13">
        <v>5.8</v>
      </c>
      <c r="K6" s="12">
        <v>13039</v>
      </c>
      <c r="L6" s="13">
        <v>12</v>
      </c>
      <c r="M6" s="12">
        <v>9621</v>
      </c>
      <c r="N6" s="13">
        <v>1.6</v>
      </c>
      <c r="O6" s="12">
        <v>3791</v>
      </c>
      <c r="P6" s="13">
        <v>11.1</v>
      </c>
      <c r="Q6" s="12">
        <v>2776</v>
      </c>
      <c r="R6" s="13">
        <v>0.8</v>
      </c>
      <c r="S6" s="12">
        <v>851</v>
      </c>
      <c r="T6" s="13">
        <v>8.5</v>
      </c>
      <c r="U6" s="12">
        <v>621</v>
      </c>
      <c r="V6" s="13">
        <v>0.9</v>
      </c>
    </row>
    <row r="7" spans="1:22" ht="20.149999999999999" customHeight="1" x14ac:dyDescent="0.45">
      <c r="A7" s="14" t="s">
        <v>76</v>
      </c>
      <c r="B7" s="11" t="s">
        <v>79</v>
      </c>
      <c r="C7" s="12">
        <v>266041</v>
      </c>
      <c r="D7" s="13">
        <v>12.4</v>
      </c>
      <c r="E7" s="12">
        <v>383144</v>
      </c>
      <c r="F7" s="13">
        <v>9.1</v>
      </c>
      <c r="G7" s="12">
        <v>242391</v>
      </c>
      <c r="H7" s="13">
        <v>12.2</v>
      </c>
      <c r="I7" s="12">
        <v>348760</v>
      </c>
      <c r="J7" s="13">
        <v>11.3</v>
      </c>
      <c r="K7" s="12">
        <v>17404</v>
      </c>
      <c r="L7" s="13">
        <v>16</v>
      </c>
      <c r="M7" s="12">
        <v>25388</v>
      </c>
      <c r="N7" s="13">
        <v>4.2</v>
      </c>
      <c r="O7" s="12">
        <v>3698</v>
      </c>
      <c r="P7" s="13">
        <v>10.8</v>
      </c>
      <c r="Q7" s="12">
        <v>5333</v>
      </c>
      <c r="R7" s="13">
        <v>1.6</v>
      </c>
      <c r="S7" s="12">
        <v>830</v>
      </c>
      <c r="T7" s="13">
        <v>8.3000000000000007</v>
      </c>
      <c r="U7" s="12">
        <v>1207</v>
      </c>
      <c r="V7" s="13">
        <v>1.8</v>
      </c>
    </row>
    <row r="8" spans="1:22" ht="20.149999999999999" customHeight="1" x14ac:dyDescent="0.45">
      <c r="A8" s="14" t="s">
        <v>76</v>
      </c>
      <c r="B8" s="11" t="s">
        <v>80</v>
      </c>
      <c r="C8" s="12">
        <v>136145</v>
      </c>
      <c r="D8" s="13">
        <v>6.3</v>
      </c>
      <c r="E8" s="12">
        <v>334326</v>
      </c>
      <c r="F8" s="13">
        <v>7.9</v>
      </c>
      <c r="G8" s="12">
        <v>121908</v>
      </c>
      <c r="H8" s="13">
        <v>6.2</v>
      </c>
      <c r="I8" s="12">
        <v>299161</v>
      </c>
      <c r="J8" s="13">
        <v>9.6999999999999993</v>
      </c>
      <c r="K8" s="12">
        <v>10972</v>
      </c>
      <c r="L8" s="13">
        <v>10.1</v>
      </c>
      <c r="M8" s="12">
        <v>27121</v>
      </c>
      <c r="N8" s="13">
        <v>4.5</v>
      </c>
      <c r="O8" s="12">
        <v>1942</v>
      </c>
      <c r="P8" s="13">
        <v>5.7</v>
      </c>
      <c r="Q8" s="12">
        <v>4797</v>
      </c>
      <c r="R8" s="13">
        <v>1.4</v>
      </c>
      <c r="S8" s="12">
        <v>483</v>
      </c>
      <c r="T8" s="13">
        <v>4.8</v>
      </c>
      <c r="U8" s="12">
        <v>1180</v>
      </c>
      <c r="V8" s="13">
        <v>1.8</v>
      </c>
    </row>
    <row r="9" spans="1:22" ht="20.149999999999999" customHeight="1" x14ac:dyDescent="0.45">
      <c r="A9" s="11" t="s">
        <v>81</v>
      </c>
      <c r="B9" s="11" t="s">
        <v>66</v>
      </c>
      <c r="C9" s="12">
        <v>6308</v>
      </c>
      <c r="D9" s="13">
        <v>100</v>
      </c>
      <c r="E9" s="12">
        <v>6750</v>
      </c>
      <c r="F9" s="13">
        <v>100</v>
      </c>
      <c r="G9" s="12">
        <v>5298</v>
      </c>
      <c r="H9" s="13">
        <v>100</v>
      </c>
      <c r="I9" s="12">
        <v>3640</v>
      </c>
      <c r="J9" s="13">
        <v>100</v>
      </c>
      <c r="K9" s="12">
        <v>146</v>
      </c>
      <c r="L9" s="13">
        <v>100</v>
      </c>
      <c r="M9" s="12">
        <v>516</v>
      </c>
      <c r="N9" s="13">
        <v>100</v>
      </c>
      <c r="O9" s="12">
        <v>588</v>
      </c>
      <c r="P9" s="13">
        <v>100</v>
      </c>
      <c r="Q9" s="12">
        <v>2313</v>
      </c>
      <c r="R9" s="13">
        <v>100</v>
      </c>
      <c r="S9" s="12">
        <v>50</v>
      </c>
      <c r="T9" s="13">
        <v>100</v>
      </c>
      <c r="U9" s="12">
        <v>9</v>
      </c>
      <c r="V9" s="13">
        <v>100</v>
      </c>
    </row>
    <row r="10" spans="1:22" ht="20.149999999999999" customHeight="1" x14ac:dyDescent="0.45">
      <c r="A10" s="14" t="s">
        <v>76</v>
      </c>
      <c r="B10" s="11" t="s">
        <v>77</v>
      </c>
      <c r="C10" s="12">
        <v>4585</v>
      </c>
      <c r="D10" s="13">
        <v>72.7</v>
      </c>
      <c r="E10" s="12">
        <v>465</v>
      </c>
      <c r="F10" s="13">
        <v>6.9</v>
      </c>
      <c r="G10" s="12">
        <v>4013</v>
      </c>
      <c r="H10" s="13">
        <v>75.7</v>
      </c>
      <c r="I10" s="12">
        <v>403</v>
      </c>
      <c r="J10" s="13">
        <v>11.1</v>
      </c>
      <c r="K10" s="12">
        <v>40</v>
      </c>
      <c r="L10" s="13">
        <v>27.4</v>
      </c>
      <c r="M10" s="12">
        <v>7</v>
      </c>
      <c r="N10" s="13">
        <v>1.4</v>
      </c>
      <c r="O10" s="12">
        <v>346</v>
      </c>
      <c r="P10" s="13">
        <v>58.8</v>
      </c>
      <c r="Q10" s="12">
        <v>37</v>
      </c>
      <c r="R10" s="13">
        <v>1.6</v>
      </c>
      <c r="S10" s="12">
        <v>46</v>
      </c>
      <c r="T10" s="13">
        <v>92</v>
      </c>
      <c r="U10" s="12">
        <v>3</v>
      </c>
      <c r="V10" s="13">
        <v>28.8</v>
      </c>
    </row>
    <row r="11" spans="1:22" ht="20.149999999999999" customHeight="1" x14ac:dyDescent="0.45">
      <c r="A11" s="14" t="s">
        <v>76</v>
      </c>
      <c r="B11" s="11" t="s">
        <v>78</v>
      </c>
      <c r="C11" s="12">
        <v>621</v>
      </c>
      <c r="D11" s="13">
        <v>9.8000000000000007</v>
      </c>
      <c r="E11" s="12">
        <v>448</v>
      </c>
      <c r="F11" s="13">
        <v>6.6</v>
      </c>
      <c r="G11" s="12">
        <v>514</v>
      </c>
      <c r="H11" s="13">
        <v>9.6999999999999993</v>
      </c>
      <c r="I11" s="12">
        <v>370</v>
      </c>
      <c r="J11" s="13">
        <v>10.199999999999999</v>
      </c>
      <c r="K11" s="12">
        <v>19</v>
      </c>
      <c r="L11" s="13">
        <v>13</v>
      </c>
      <c r="M11" s="12">
        <v>15</v>
      </c>
      <c r="N11" s="13">
        <v>2.8</v>
      </c>
      <c r="O11" s="12">
        <v>51</v>
      </c>
      <c r="P11" s="13">
        <v>8.6999999999999993</v>
      </c>
      <c r="Q11" s="12">
        <v>36</v>
      </c>
      <c r="R11" s="13">
        <v>1.6</v>
      </c>
      <c r="S11" s="12">
        <v>2</v>
      </c>
      <c r="T11" s="13">
        <v>4</v>
      </c>
      <c r="U11" s="12">
        <v>1</v>
      </c>
      <c r="V11" s="13">
        <v>13.9</v>
      </c>
    </row>
    <row r="12" spans="1:22" ht="20.149999999999999" customHeight="1" x14ac:dyDescent="0.45">
      <c r="A12" s="14" t="s">
        <v>76</v>
      </c>
      <c r="B12" s="11" t="s">
        <v>79</v>
      </c>
      <c r="C12" s="12">
        <v>475</v>
      </c>
      <c r="D12" s="13">
        <v>7.5</v>
      </c>
      <c r="E12" s="12">
        <v>677</v>
      </c>
      <c r="F12" s="13">
        <v>10</v>
      </c>
      <c r="G12" s="12">
        <v>372</v>
      </c>
      <c r="H12" s="13">
        <v>7</v>
      </c>
      <c r="I12" s="12">
        <v>528</v>
      </c>
      <c r="J12" s="13">
        <v>14.5</v>
      </c>
      <c r="K12" s="12">
        <v>30</v>
      </c>
      <c r="L12" s="13">
        <v>20.5</v>
      </c>
      <c r="M12" s="12">
        <v>43</v>
      </c>
      <c r="N12" s="13">
        <v>8.3000000000000007</v>
      </c>
      <c r="O12" s="12">
        <v>53</v>
      </c>
      <c r="P12" s="13">
        <v>9</v>
      </c>
      <c r="Q12" s="12">
        <v>79</v>
      </c>
      <c r="R12" s="13">
        <v>3.4</v>
      </c>
      <c r="S12" s="12" t="s">
        <v>82</v>
      </c>
      <c r="T12" s="12" t="s">
        <v>82</v>
      </c>
      <c r="U12" s="12" t="s">
        <v>82</v>
      </c>
      <c r="V12" s="12" t="s">
        <v>82</v>
      </c>
    </row>
    <row r="13" spans="1:22" ht="20.149999999999999" customHeight="1" x14ac:dyDescent="0.45">
      <c r="A13" s="14" t="s">
        <v>76</v>
      </c>
      <c r="B13" s="11" t="s">
        <v>80</v>
      </c>
      <c r="C13" s="12">
        <v>203</v>
      </c>
      <c r="D13" s="13">
        <v>3.2</v>
      </c>
      <c r="E13" s="12">
        <v>494</v>
      </c>
      <c r="F13" s="13">
        <v>7.3</v>
      </c>
      <c r="G13" s="12">
        <v>151</v>
      </c>
      <c r="H13" s="13">
        <v>2.9</v>
      </c>
      <c r="I13" s="12">
        <v>368</v>
      </c>
      <c r="J13" s="13">
        <v>10.1</v>
      </c>
      <c r="K13" s="12">
        <v>12</v>
      </c>
      <c r="L13" s="13">
        <v>8.1999999999999993</v>
      </c>
      <c r="M13" s="12">
        <v>30</v>
      </c>
      <c r="N13" s="13">
        <v>5.8</v>
      </c>
      <c r="O13" s="12">
        <v>33</v>
      </c>
      <c r="P13" s="13">
        <v>5.6</v>
      </c>
      <c r="Q13" s="12">
        <v>80</v>
      </c>
      <c r="R13" s="13">
        <v>3.5</v>
      </c>
      <c r="S13" s="12">
        <v>2</v>
      </c>
      <c r="T13" s="13">
        <v>4</v>
      </c>
      <c r="U13" s="12">
        <v>5</v>
      </c>
      <c r="V13" s="13">
        <v>57.2</v>
      </c>
    </row>
    <row r="14" spans="1:22" ht="20.149999999999999" customHeight="1" x14ac:dyDescent="0.45">
      <c r="A14" s="11" t="s">
        <v>83</v>
      </c>
      <c r="B14" s="11" t="s">
        <v>66</v>
      </c>
      <c r="C14" s="12">
        <v>18547</v>
      </c>
      <c r="D14" s="13">
        <v>100</v>
      </c>
      <c r="E14" s="12">
        <v>25193</v>
      </c>
      <c r="F14" s="13">
        <v>100</v>
      </c>
      <c r="G14" s="12">
        <v>16635</v>
      </c>
      <c r="H14" s="13">
        <v>100</v>
      </c>
      <c r="I14" s="12">
        <v>17050</v>
      </c>
      <c r="J14" s="13">
        <v>100</v>
      </c>
      <c r="K14" s="12">
        <v>568</v>
      </c>
      <c r="L14" s="13">
        <v>100</v>
      </c>
      <c r="M14" s="12">
        <v>1215</v>
      </c>
      <c r="N14" s="13">
        <v>100</v>
      </c>
      <c r="O14" s="12">
        <v>960</v>
      </c>
      <c r="P14" s="13">
        <v>100</v>
      </c>
      <c r="Q14" s="12">
        <v>5637</v>
      </c>
      <c r="R14" s="13">
        <v>100</v>
      </c>
      <c r="S14" s="12">
        <v>115</v>
      </c>
      <c r="T14" s="13">
        <v>100</v>
      </c>
      <c r="U14" s="12">
        <v>212</v>
      </c>
      <c r="V14" s="13">
        <v>100</v>
      </c>
    </row>
    <row r="15" spans="1:22" ht="20.149999999999999" customHeight="1" x14ac:dyDescent="0.45">
      <c r="A15" s="14" t="s">
        <v>76</v>
      </c>
      <c r="B15" s="11" t="s">
        <v>77</v>
      </c>
      <c r="C15" s="12">
        <v>12127</v>
      </c>
      <c r="D15" s="13">
        <v>65.400000000000006</v>
      </c>
      <c r="E15" s="12">
        <v>1431</v>
      </c>
      <c r="F15" s="13">
        <v>5.7</v>
      </c>
      <c r="G15" s="12">
        <v>11181</v>
      </c>
      <c r="H15" s="13">
        <v>67.2</v>
      </c>
      <c r="I15" s="12">
        <v>1311</v>
      </c>
      <c r="J15" s="13">
        <v>7.7</v>
      </c>
      <c r="K15" s="12">
        <v>212</v>
      </c>
      <c r="L15" s="13">
        <v>37.299999999999997</v>
      </c>
      <c r="M15" s="12">
        <v>36</v>
      </c>
      <c r="N15" s="13">
        <v>2.9</v>
      </c>
      <c r="O15" s="12">
        <v>502</v>
      </c>
      <c r="P15" s="13">
        <v>52.3</v>
      </c>
      <c r="Q15" s="12">
        <v>55</v>
      </c>
      <c r="R15" s="13">
        <v>1</v>
      </c>
      <c r="S15" s="12">
        <v>78</v>
      </c>
      <c r="T15" s="13">
        <v>67.8</v>
      </c>
      <c r="U15" s="12">
        <v>8</v>
      </c>
      <c r="V15" s="13">
        <v>3.6</v>
      </c>
    </row>
    <row r="16" spans="1:22" ht="20.149999999999999" customHeight="1" x14ac:dyDescent="0.45">
      <c r="A16" s="14" t="s">
        <v>76</v>
      </c>
      <c r="B16" s="11" t="s">
        <v>78</v>
      </c>
      <c r="C16" s="12">
        <v>2191</v>
      </c>
      <c r="D16" s="13">
        <v>11.8</v>
      </c>
      <c r="E16" s="12">
        <v>1610</v>
      </c>
      <c r="F16" s="13">
        <v>6.4</v>
      </c>
      <c r="G16" s="12">
        <v>1941</v>
      </c>
      <c r="H16" s="13">
        <v>11.7</v>
      </c>
      <c r="I16" s="12">
        <v>1426</v>
      </c>
      <c r="J16" s="13">
        <v>8.4</v>
      </c>
      <c r="K16" s="12">
        <v>91</v>
      </c>
      <c r="L16" s="13">
        <v>16</v>
      </c>
      <c r="M16" s="12">
        <v>66</v>
      </c>
      <c r="N16" s="13">
        <v>5.5</v>
      </c>
      <c r="O16" s="12">
        <v>107</v>
      </c>
      <c r="P16" s="13">
        <v>11.1</v>
      </c>
      <c r="Q16" s="12">
        <v>81</v>
      </c>
      <c r="R16" s="13">
        <v>1.4</v>
      </c>
      <c r="S16" s="12">
        <v>11</v>
      </c>
      <c r="T16" s="13">
        <v>9.6</v>
      </c>
      <c r="U16" s="12">
        <v>8</v>
      </c>
      <c r="V16" s="13">
        <v>3.5</v>
      </c>
    </row>
    <row r="17" spans="1:22" ht="20.149999999999999" customHeight="1" x14ac:dyDescent="0.45">
      <c r="A17" s="14" t="s">
        <v>76</v>
      </c>
      <c r="B17" s="11" t="s">
        <v>79</v>
      </c>
      <c r="C17" s="12">
        <v>2036</v>
      </c>
      <c r="D17" s="13">
        <v>11</v>
      </c>
      <c r="E17" s="12">
        <v>2929</v>
      </c>
      <c r="F17" s="13">
        <v>11.6</v>
      </c>
      <c r="G17" s="12">
        <v>1777</v>
      </c>
      <c r="H17" s="13">
        <v>10.7</v>
      </c>
      <c r="I17" s="12">
        <v>2553</v>
      </c>
      <c r="J17" s="13">
        <v>15</v>
      </c>
      <c r="K17" s="12">
        <v>108</v>
      </c>
      <c r="L17" s="13">
        <v>19</v>
      </c>
      <c r="M17" s="12">
        <v>160</v>
      </c>
      <c r="N17" s="13">
        <v>13.1</v>
      </c>
      <c r="O17" s="12">
        <v>113</v>
      </c>
      <c r="P17" s="13">
        <v>11.8</v>
      </c>
      <c r="Q17" s="12">
        <v>163</v>
      </c>
      <c r="R17" s="13">
        <v>2.9</v>
      </c>
      <c r="S17" s="12">
        <v>6</v>
      </c>
      <c r="T17" s="13">
        <v>5.2</v>
      </c>
      <c r="U17" s="12">
        <v>9</v>
      </c>
      <c r="V17" s="13">
        <v>4.4000000000000004</v>
      </c>
    </row>
    <row r="18" spans="1:22" ht="20.149999999999999" customHeight="1" x14ac:dyDescent="0.45">
      <c r="A18" s="14" t="s">
        <v>76</v>
      </c>
      <c r="B18" s="11" t="s">
        <v>80</v>
      </c>
      <c r="C18" s="12">
        <v>826</v>
      </c>
      <c r="D18" s="13">
        <v>4.5</v>
      </c>
      <c r="E18" s="12">
        <v>2008</v>
      </c>
      <c r="F18" s="13">
        <v>8</v>
      </c>
      <c r="G18" s="12">
        <v>700</v>
      </c>
      <c r="H18" s="13">
        <v>4.2</v>
      </c>
      <c r="I18" s="12">
        <v>1700</v>
      </c>
      <c r="J18" s="13">
        <v>10</v>
      </c>
      <c r="K18" s="12">
        <v>57</v>
      </c>
      <c r="L18" s="13">
        <v>10</v>
      </c>
      <c r="M18" s="12">
        <v>141</v>
      </c>
      <c r="N18" s="13">
        <v>11.6</v>
      </c>
      <c r="O18" s="12">
        <v>49</v>
      </c>
      <c r="P18" s="13">
        <v>5.0999999999999996</v>
      </c>
      <c r="Q18" s="12">
        <v>118</v>
      </c>
      <c r="R18" s="13">
        <v>2.1</v>
      </c>
      <c r="S18" s="12">
        <v>7</v>
      </c>
      <c r="T18" s="13">
        <v>6.1</v>
      </c>
      <c r="U18" s="12">
        <v>17</v>
      </c>
      <c r="V18" s="13">
        <v>7.8</v>
      </c>
    </row>
    <row r="19" spans="1:22" ht="20.149999999999999" customHeight="1" x14ac:dyDescent="0.45">
      <c r="A19" s="11" t="s">
        <v>84</v>
      </c>
      <c r="B19" s="11" t="s">
        <v>66</v>
      </c>
      <c r="C19" s="12">
        <v>19830</v>
      </c>
      <c r="D19" s="13">
        <v>100</v>
      </c>
      <c r="E19" s="12">
        <v>41346</v>
      </c>
      <c r="F19" s="13">
        <v>100</v>
      </c>
      <c r="G19" s="12">
        <v>18141</v>
      </c>
      <c r="H19" s="13">
        <v>100</v>
      </c>
      <c r="I19" s="12">
        <v>30779</v>
      </c>
      <c r="J19" s="13">
        <v>100</v>
      </c>
      <c r="K19" s="12">
        <v>1089</v>
      </c>
      <c r="L19" s="13">
        <v>100</v>
      </c>
      <c r="M19" s="12">
        <v>6258</v>
      </c>
      <c r="N19" s="13">
        <v>100</v>
      </c>
      <c r="O19" s="12">
        <v>296</v>
      </c>
      <c r="P19" s="13">
        <v>100</v>
      </c>
      <c r="Q19" s="12">
        <v>1684</v>
      </c>
      <c r="R19" s="13">
        <v>100</v>
      </c>
      <c r="S19" s="12">
        <v>61</v>
      </c>
      <c r="T19" s="13">
        <v>100</v>
      </c>
      <c r="U19" s="12">
        <v>268</v>
      </c>
      <c r="V19" s="13">
        <v>100</v>
      </c>
    </row>
    <row r="20" spans="1:22" ht="20.149999999999999" customHeight="1" x14ac:dyDescent="0.45">
      <c r="A20" s="14" t="s">
        <v>76</v>
      </c>
      <c r="B20" s="11" t="s">
        <v>77</v>
      </c>
      <c r="C20" s="12">
        <v>9600</v>
      </c>
      <c r="D20" s="13">
        <v>48.4</v>
      </c>
      <c r="E20" s="12">
        <v>1375</v>
      </c>
      <c r="F20" s="13">
        <v>3.3</v>
      </c>
      <c r="G20" s="12">
        <v>9127</v>
      </c>
      <c r="H20" s="13">
        <v>50.3</v>
      </c>
      <c r="I20" s="12">
        <v>1300</v>
      </c>
      <c r="J20" s="13">
        <v>4.2</v>
      </c>
      <c r="K20" s="12">
        <v>196</v>
      </c>
      <c r="L20" s="13">
        <v>18</v>
      </c>
      <c r="M20" s="12">
        <v>42</v>
      </c>
      <c r="N20" s="13">
        <v>0.7</v>
      </c>
      <c r="O20" s="12">
        <v>133</v>
      </c>
      <c r="P20" s="13">
        <v>44.9</v>
      </c>
      <c r="Q20" s="12">
        <v>14</v>
      </c>
      <c r="R20" s="13">
        <v>0.8</v>
      </c>
      <c r="S20" s="12">
        <v>30</v>
      </c>
      <c r="T20" s="13">
        <v>49.2</v>
      </c>
      <c r="U20" s="12">
        <v>5</v>
      </c>
      <c r="V20" s="13">
        <v>1.7</v>
      </c>
    </row>
    <row r="21" spans="1:22" ht="20.149999999999999" customHeight="1" x14ac:dyDescent="0.45">
      <c r="A21" s="14" t="s">
        <v>76</v>
      </c>
      <c r="B21" s="11" t="s">
        <v>78</v>
      </c>
      <c r="C21" s="12">
        <v>2466</v>
      </c>
      <c r="D21" s="13">
        <v>12.4</v>
      </c>
      <c r="E21" s="12">
        <v>1810</v>
      </c>
      <c r="F21" s="13">
        <v>4.4000000000000004</v>
      </c>
      <c r="G21" s="12">
        <v>2289</v>
      </c>
      <c r="H21" s="13">
        <v>12.6</v>
      </c>
      <c r="I21" s="12">
        <v>1678</v>
      </c>
      <c r="J21" s="13">
        <v>5.5</v>
      </c>
      <c r="K21" s="12">
        <v>116</v>
      </c>
      <c r="L21" s="13">
        <v>10.7</v>
      </c>
      <c r="M21" s="12">
        <v>86</v>
      </c>
      <c r="N21" s="13">
        <v>1.4</v>
      </c>
      <c r="O21" s="12">
        <v>30</v>
      </c>
      <c r="P21" s="13">
        <v>10.1</v>
      </c>
      <c r="Q21" s="12">
        <v>22</v>
      </c>
      <c r="R21" s="13">
        <v>1.3</v>
      </c>
      <c r="S21" s="12">
        <v>4</v>
      </c>
      <c r="T21" s="13">
        <v>6.6</v>
      </c>
      <c r="U21" s="12">
        <v>3</v>
      </c>
      <c r="V21" s="13">
        <v>1.2</v>
      </c>
    </row>
    <row r="22" spans="1:22" ht="20.149999999999999" customHeight="1" x14ac:dyDescent="0.45">
      <c r="A22" s="14" t="s">
        <v>76</v>
      </c>
      <c r="B22" s="11" t="s">
        <v>79</v>
      </c>
      <c r="C22" s="12">
        <v>2695</v>
      </c>
      <c r="D22" s="13">
        <v>13.6</v>
      </c>
      <c r="E22" s="12">
        <v>3918</v>
      </c>
      <c r="F22" s="13">
        <v>9.5</v>
      </c>
      <c r="G22" s="12">
        <v>2459</v>
      </c>
      <c r="H22" s="13">
        <v>13.6</v>
      </c>
      <c r="I22" s="12">
        <v>3569</v>
      </c>
      <c r="J22" s="13">
        <v>11.6</v>
      </c>
      <c r="K22" s="12">
        <v>182</v>
      </c>
      <c r="L22" s="13">
        <v>16.7</v>
      </c>
      <c r="M22" s="12">
        <v>271</v>
      </c>
      <c r="N22" s="13">
        <v>4.3</v>
      </c>
      <c r="O22" s="12">
        <v>24</v>
      </c>
      <c r="P22" s="13">
        <v>8.1</v>
      </c>
      <c r="Q22" s="12">
        <v>35</v>
      </c>
      <c r="R22" s="13">
        <v>2.1</v>
      </c>
      <c r="S22" s="12">
        <v>6</v>
      </c>
      <c r="T22" s="13">
        <v>9.8000000000000007</v>
      </c>
      <c r="U22" s="12">
        <v>8</v>
      </c>
      <c r="V22" s="13">
        <v>3</v>
      </c>
    </row>
    <row r="23" spans="1:22" ht="20.149999999999999" customHeight="1" x14ac:dyDescent="0.45">
      <c r="A23" s="14" t="s">
        <v>76</v>
      </c>
      <c r="B23" s="11" t="s">
        <v>80</v>
      </c>
      <c r="C23" s="12">
        <v>1580</v>
      </c>
      <c r="D23" s="13">
        <v>8</v>
      </c>
      <c r="E23" s="12">
        <v>3910</v>
      </c>
      <c r="F23" s="13">
        <v>9.5</v>
      </c>
      <c r="G23" s="12">
        <v>1409</v>
      </c>
      <c r="H23" s="13">
        <v>7.8</v>
      </c>
      <c r="I23" s="12">
        <v>3486</v>
      </c>
      <c r="J23" s="13">
        <v>11.3</v>
      </c>
      <c r="K23" s="12">
        <v>124</v>
      </c>
      <c r="L23" s="13">
        <v>11.4</v>
      </c>
      <c r="M23" s="12">
        <v>308</v>
      </c>
      <c r="N23" s="13">
        <v>4.9000000000000004</v>
      </c>
      <c r="O23" s="12">
        <v>18</v>
      </c>
      <c r="P23" s="13">
        <v>6.1</v>
      </c>
      <c r="Q23" s="12">
        <v>44</v>
      </c>
      <c r="R23" s="13">
        <v>2.6</v>
      </c>
      <c r="S23" s="12">
        <v>5</v>
      </c>
      <c r="T23" s="13">
        <v>8.1999999999999993</v>
      </c>
      <c r="U23" s="12">
        <v>12</v>
      </c>
      <c r="V23" s="13">
        <v>4.5999999999999996</v>
      </c>
    </row>
    <row r="24" spans="1:22" ht="20.149999999999999" customHeight="1" x14ac:dyDescent="0.45">
      <c r="A24" s="11" t="s">
        <v>85</v>
      </c>
      <c r="B24" s="11" t="s">
        <v>66</v>
      </c>
      <c r="C24" s="12">
        <v>41708</v>
      </c>
      <c r="D24" s="13">
        <v>100</v>
      </c>
      <c r="E24" s="12">
        <v>31814</v>
      </c>
      <c r="F24" s="13">
        <v>100</v>
      </c>
      <c r="G24" s="12">
        <v>40070</v>
      </c>
      <c r="H24" s="13">
        <v>100</v>
      </c>
      <c r="I24" s="12">
        <v>26688</v>
      </c>
      <c r="J24" s="13">
        <v>100</v>
      </c>
      <c r="K24" s="12">
        <v>505</v>
      </c>
      <c r="L24" s="13">
        <v>100</v>
      </c>
      <c r="M24" s="12">
        <v>885</v>
      </c>
      <c r="N24" s="13">
        <v>100</v>
      </c>
      <c r="O24" s="12">
        <v>715</v>
      </c>
      <c r="P24" s="13">
        <v>100</v>
      </c>
      <c r="Q24" s="12">
        <v>3593</v>
      </c>
      <c r="R24" s="13">
        <v>100</v>
      </c>
      <c r="S24" s="12">
        <v>90</v>
      </c>
      <c r="T24" s="13">
        <v>100</v>
      </c>
      <c r="U24" s="12">
        <v>171</v>
      </c>
      <c r="V24" s="13">
        <v>100</v>
      </c>
    </row>
    <row r="25" spans="1:22" ht="20.149999999999999" customHeight="1" x14ac:dyDescent="0.45">
      <c r="A25" s="14" t="s">
        <v>76</v>
      </c>
      <c r="B25" s="11" t="s">
        <v>77</v>
      </c>
      <c r="C25" s="12">
        <v>28353</v>
      </c>
      <c r="D25" s="13">
        <v>68</v>
      </c>
      <c r="E25" s="12">
        <v>4231</v>
      </c>
      <c r="F25" s="13">
        <v>13.3</v>
      </c>
      <c r="G25" s="12">
        <v>27539</v>
      </c>
      <c r="H25" s="13">
        <v>68.7</v>
      </c>
      <c r="I25" s="12">
        <v>4106</v>
      </c>
      <c r="J25" s="13">
        <v>15.4</v>
      </c>
      <c r="K25" s="12">
        <v>184</v>
      </c>
      <c r="L25" s="13">
        <v>36.4</v>
      </c>
      <c r="M25" s="12">
        <v>37</v>
      </c>
      <c r="N25" s="13">
        <v>4.2</v>
      </c>
      <c r="O25" s="12">
        <v>377</v>
      </c>
      <c r="P25" s="13">
        <v>52.7</v>
      </c>
      <c r="Q25" s="12">
        <v>52</v>
      </c>
      <c r="R25" s="13">
        <v>1.4</v>
      </c>
      <c r="S25" s="12">
        <v>54</v>
      </c>
      <c r="T25" s="13">
        <v>60</v>
      </c>
      <c r="U25" s="12">
        <v>6</v>
      </c>
      <c r="V25" s="13">
        <v>3.4</v>
      </c>
    </row>
    <row r="26" spans="1:22" ht="20.149999999999999" customHeight="1" x14ac:dyDescent="0.45">
      <c r="A26" s="14" t="s">
        <v>76</v>
      </c>
      <c r="B26" s="11" t="s">
        <v>78</v>
      </c>
      <c r="C26" s="12">
        <v>5626</v>
      </c>
      <c r="D26" s="13">
        <v>13.5</v>
      </c>
      <c r="E26" s="12">
        <v>4077</v>
      </c>
      <c r="F26" s="13">
        <v>12.8</v>
      </c>
      <c r="G26" s="12">
        <v>5422</v>
      </c>
      <c r="H26" s="13">
        <v>13.5</v>
      </c>
      <c r="I26" s="12">
        <v>3930</v>
      </c>
      <c r="J26" s="13">
        <v>14.7</v>
      </c>
      <c r="K26" s="12">
        <v>69</v>
      </c>
      <c r="L26" s="13">
        <v>13.7</v>
      </c>
      <c r="M26" s="12">
        <v>50</v>
      </c>
      <c r="N26" s="13">
        <v>5.7</v>
      </c>
      <c r="O26" s="12">
        <v>83</v>
      </c>
      <c r="P26" s="13">
        <v>11.6</v>
      </c>
      <c r="Q26" s="12">
        <v>61</v>
      </c>
      <c r="R26" s="13">
        <v>1.7</v>
      </c>
      <c r="S26" s="12">
        <v>4</v>
      </c>
      <c r="T26" s="13">
        <v>4.4000000000000004</v>
      </c>
      <c r="U26" s="12">
        <v>3</v>
      </c>
      <c r="V26" s="13">
        <v>1.7</v>
      </c>
    </row>
    <row r="27" spans="1:22" ht="20.149999999999999" customHeight="1" x14ac:dyDescent="0.45">
      <c r="A27" s="14" t="s">
        <v>76</v>
      </c>
      <c r="B27" s="11" t="s">
        <v>79</v>
      </c>
      <c r="C27" s="12">
        <v>4438</v>
      </c>
      <c r="D27" s="13">
        <v>10.6</v>
      </c>
      <c r="E27" s="12">
        <v>6281</v>
      </c>
      <c r="F27" s="13">
        <v>19.7</v>
      </c>
      <c r="G27" s="12">
        <v>4193</v>
      </c>
      <c r="H27" s="13">
        <v>10.5</v>
      </c>
      <c r="I27" s="12">
        <v>5927</v>
      </c>
      <c r="J27" s="13">
        <v>22.2</v>
      </c>
      <c r="K27" s="12">
        <v>109</v>
      </c>
      <c r="L27" s="13">
        <v>21.6</v>
      </c>
      <c r="M27" s="12">
        <v>158</v>
      </c>
      <c r="N27" s="13">
        <v>17.8</v>
      </c>
      <c r="O27" s="12">
        <v>84</v>
      </c>
      <c r="P27" s="13">
        <v>11.7</v>
      </c>
      <c r="Q27" s="12">
        <v>120</v>
      </c>
      <c r="R27" s="13">
        <v>3.3</v>
      </c>
      <c r="S27" s="12">
        <v>14</v>
      </c>
      <c r="T27" s="13">
        <v>15.6</v>
      </c>
      <c r="U27" s="12">
        <v>22</v>
      </c>
      <c r="V27" s="13">
        <v>12.6</v>
      </c>
    </row>
    <row r="28" spans="1:22" ht="20.149999999999999" customHeight="1" x14ac:dyDescent="0.45">
      <c r="A28" s="15" t="s">
        <v>76</v>
      </c>
      <c r="B28" s="16" t="s">
        <v>80</v>
      </c>
      <c r="C28" s="12">
        <v>1603</v>
      </c>
      <c r="D28" s="13">
        <v>3.8</v>
      </c>
      <c r="E28" s="12">
        <v>3894</v>
      </c>
      <c r="F28" s="13">
        <v>12.2</v>
      </c>
      <c r="G28" s="12">
        <v>1482</v>
      </c>
      <c r="H28" s="13">
        <v>3.7</v>
      </c>
      <c r="I28" s="12">
        <v>3600</v>
      </c>
      <c r="J28" s="13">
        <v>13.5</v>
      </c>
      <c r="K28" s="12">
        <v>59</v>
      </c>
      <c r="L28" s="13">
        <v>11.7</v>
      </c>
      <c r="M28" s="12">
        <v>144</v>
      </c>
      <c r="N28" s="13">
        <v>16.2</v>
      </c>
      <c r="O28" s="12">
        <v>42</v>
      </c>
      <c r="P28" s="13">
        <v>5.9</v>
      </c>
      <c r="Q28" s="12">
        <v>103</v>
      </c>
      <c r="R28" s="13">
        <v>2.9</v>
      </c>
      <c r="S28" s="12">
        <v>3</v>
      </c>
      <c r="T28" s="13">
        <v>3.3</v>
      </c>
      <c r="U28" s="12">
        <v>7</v>
      </c>
      <c r="V28" s="13">
        <v>3.9</v>
      </c>
    </row>
    <row r="30" spans="1:22" x14ac:dyDescent="0.45">
      <c r="C30" s="3">
        <v>2017</v>
      </c>
      <c r="D30" s="25" t="s">
        <v>93</v>
      </c>
    </row>
    <row r="31" spans="1:22" x14ac:dyDescent="0.45">
      <c r="B31" s="2" t="s">
        <v>86</v>
      </c>
      <c r="C31" s="17">
        <f>I4</f>
        <v>3074727</v>
      </c>
      <c r="D31" s="26">
        <f>C31/$C$35</f>
        <v>0.7517304170286091</v>
      </c>
    </row>
    <row r="32" spans="1:22" x14ac:dyDescent="0.45">
      <c r="B32" s="2" t="s">
        <v>87</v>
      </c>
      <c r="C32" s="17">
        <f>M4</f>
        <v>605858</v>
      </c>
      <c r="D32" s="26">
        <f t="shared" ref="D32:D34" si="0">C32/$C$35</f>
        <v>0.14812433331483382</v>
      </c>
    </row>
    <row r="33" spans="1:4" x14ac:dyDescent="0.45">
      <c r="B33" s="2" t="s">
        <v>88</v>
      </c>
      <c r="C33" s="17">
        <f>Q4</f>
        <v>343113</v>
      </c>
      <c r="D33" s="27">
        <f t="shared" si="0"/>
        <v>8.388662752105705E-2</v>
      </c>
    </row>
    <row r="34" spans="1:4" x14ac:dyDescent="0.45">
      <c r="B34" s="2" t="s">
        <v>89</v>
      </c>
      <c r="C34" s="17">
        <f>U4</f>
        <v>66501</v>
      </c>
      <c r="D34" s="27">
        <f t="shared" si="0"/>
        <v>1.6258622135500007E-2</v>
      </c>
    </row>
    <row r="35" spans="1:4" x14ac:dyDescent="0.45">
      <c r="B35" s="2" t="s">
        <v>90</v>
      </c>
      <c r="C35" s="17">
        <f>SUM(C31:C34)</f>
        <v>4090199</v>
      </c>
    </row>
    <row r="36" spans="1:4" x14ac:dyDescent="0.45">
      <c r="B36" s="2" t="s">
        <v>92</v>
      </c>
      <c r="C36" s="6" t="s">
        <v>53</v>
      </c>
    </row>
    <row r="38" spans="1:4" x14ac:dyDescent="0.45">
      <c r="A38" s="18"/>
    </row>
  </sheetData>
  <mergeCells count="8">
    <mergeCell ref="A1:A3"/>
    <mergeCell ref="B1:B3"/>
    <mergeCell ref="C1:V1"/>
    <mergeCell ref="C2:F2"/>
    <mergeCell ref="G2:J2"/>
    <mergeCell ref="K2:N2"/>
    <mergeCell ref="O2:R2"/>
    <mergeCell ref="S2:V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50B-B2F5-4F3A-95B8-C247910E1D88}">
  <sheetPr>
    <tabColor theme="3"/>
  </sheetPr>
  <dimension ref="A1:B5"/>
  <sheetViews>
    <sheetView workbookViewId="0">
      <selection activeCell="A3" sqref="A3"/>
    </sheetView>
  </sheetViews>
  <sheetFormatPr defaultRowHeight="17" x14ac:dyDescent="0.45"/>
  <cols>
    <col min="1" max="1" width="32.33203125" customWidth="1"/>
    <col min="2" max="2" width="23.83203125" customWidth="1"/>
  </cols>
  <sheetData>
    <row r="1" spans="1:2" ht="34" x14ac:dyDescent="0.45">
      <c r="B1" s="9" t="s">
        <v>57</v>
      </c>
    </row>
    <row r="2" spans="1:2" x14ac:dyDescent="0.45">
      <c r="A2" t="s">
        <v>58</v>
      </c>
      <c r="B2" s="21">
        <f>'forest area by own'!C28/'forest area by own'!C27</f>
        <v>0.32910129502740104</v>
      </c>
    </row>
    <row r="3" spans="1:2" x14ac:dyDescent="0.45">
      <c r="A3" t="s">
        <v>59</v>
      </c>
      <c r="B3">
        <f>'forest area by own'!C29/'forest area by own'!C27*SUM('ratio for private forests'!$D$33:$D$34)</f>
        <v>6.7187318303741736E-2</v>
      </c>
    </row>
    <row r="4" spans="1:2" x14ac:dyDescent="0.45">
      <c r="A4" t="s">
        <v>61</v>
      </c>
      <c r="B4">
        <f>'forest area by own'!C29/'forest area by own'!C27*SUM('ratio for private forests'!$D$31:$D$32)</f>
        <v>0.60371138666885715</v>
      </c>
    </row>
    <row r="5" spans="1:2" x14ac:dyDescent="0.45">
      <c r="A5" t="s">
        <v>60</v>
      </c>
      <c r="B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About</vt:lpstr>
      <vt:lpstr>forest area by own</vt:lpstr>
      <vt:lpstr>ratio for private forests</vt:lpstr>
      <vt:lpstr>FoFObE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2021-10-28T05:21:34Z</dcterms:modified>
</cp:coreProperties>
</file>