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southkorea\InputData\io-model\FoGPbEaIC\"/>
    </mc:Choice>
  </mc:AlternateContent>
  <xr:revisionPtr revIDLastSave="0" documentId="13_ncr:1_{2115CC05-EF4E-43A2-AD96-A6B8AA8C6FFC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1" r:id="rId1"/>
    <sheet name="DLIM" sheetId="13" r:id="rId2"/>
    <sheet name="DLIM ISIC alignment" sheetId="23" r:id="rId3"/>
    <sheet name="BObIC" sheetId="14" r:id="rId4"/>
    <sheet name="SIOM from DLIM" sheetId="17" r:id="rId5"/>
    <sheet name="SIOM" sheetId="22" r:id="rId6"/>
    <sheet name="FoGPbEaIC-isic" sheetId="2" r:id="rId7"/>
    <sheet name="GaHEbIC-government" sheetId="24" r:id="rId8"/>
    <sheet name="GaHEbIC-household" sheetId="25" r:id="rId9"/>
    <sheet name="KOR WIOD IO-tables" sheetId="31" r:id="rId10"/>
    <sheet name="EXIOBASE output" sheetId="32" r:id="rId11"/>
    <sheet name="EXIOBASE imports exports" sheetId="33" r:id="rId12"/>
    <sheet name="ISIC SPLIT DATA" sheetId="34" r:id="rId13"/>
    <sheet name="All ISIC Splits" sheetId="35" r:id="rId14"/>
    <sheet name="ISIC Code Mapping" sheetId="37" r:id="rId15"/>
    <sheet name="OECD TTL" sheetId="20" r:id="rId16"/>
    <sheet name="Cross-walk" sheetId="36" r:id="rId17"/>
    <sheet name="FoGPbEaIC-entity" sheetId="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9" hidden="1">'KOR WIOD IO-tables'!$A$2:$D$123</definedName>
    <definedName name="a">[1]ISICrev3.1!$E:$F</definedName>
    <definedName name="Calculated_Relationship_HS12___HS07">'[2]Correlation HS2012-HS2007'!#REF!</definedName>
    <definedName name="CAP_CT" localSheetId="9">#REF!</definedName>
    <definedName name="CAP_CT">#REF!</definedName>
    <definedName name="CAP_GFCF" localSheetId="9">#REF!</definedName>
    <definedName name="CAP_GFCF">#REF!</definedName>
    <definedName name="CAP_IT" localSheetId="9">#REF!</definedName>
    <definedName name="CAP_IT">#REF!</definedName>
    <definedName name="CAP_OCon" localSheetId="9">#REF!</definedName>
    <definedName name="CAP_OCon">#REF!</definedName>
    <definedName name="CAP_OMach" localSheetId="9">#REF!</definedName>
    <definedName name="CAP_OMach">#REF!</definedName>
    <definedName name="CAP_Other" localSheetId="9">#REF!</definedName>
    <definedName name="CAP_Other">#REF!</definedName>
    <definedName name="CAP_QI" localSheetId="9">#REF!</definedName>
    <definedName name="CAP_QI">#REF!</definedName>
    <definedName name="CAP_RStruc" localSheetId="9">#REF!</definedName>
    <definedName name="CAP_RStruc">#REF!</definedName>
    <definedName name="CAP_Soft" localSheetId="9">#REF!</definedName>
    <definedName name="CAP_Soft">#REF!</definedName>
    <definedName name="CAP_TraEq" localSheetId="9">#REF!</definedName>
    <definedName name="CAP_TraEq">#REF!</definedName>
    <definedName name="CAPIT" localSheetId="9">#REF!</definedName>
    <definedName name="CAPIT">#REF!</definedName>
    <definedName name="CAPIT_QI" localSheetId="9">#REF!</definedName>
    <definedName name="CAPIT_QI">#REF!</definedName>
    <definedName name="capit_qph" localSheetId="9">#REF!</definedName>
    <definedName name="capit_qph">#REF!</definedName>
    <definedName name="CAPNIT" localSheetId="9">#REF!</definedName>
    <definedName name="CAPNIT">#REF!</definedName>
    <definedName name="CAPNIT_QI" localSheetId="9">#REF!</definedName>
    <definedName name="CAPNIT_QI">#REF!</definedName>
    <definedName name="capnit_qph" localSheetId="9">#REF!</definedName>
    <definedName name="capnit_qph">#REF!</definedName>
    <definedName name="FLAPPIE" localSheetId="9">#REF!</definedName>
    <definedName name="FLAPPIE">#REF!</definedName>
    <definedName name="gal_per_barrel">[3]About!$A$63</definedName>
    <definedName name="go_level_top1" localSheetId="14">OFFSET('[4]35-sector'!$E$36,MATCH(#REF!,'[4]35-sector'!$E$37:$E$71,0),2,1,8)</definedName>
    <definedName name="go_level_top1">OFFSET('[4]35-sector'!$E$36,MATCH(#REF!,'[4]35-sector'!$E$37:$E$71,0),2,1,8)</definedName>
    <definedName name="HS">'[5]HS02_CPC1.1_SITC3_ISIC3.1 (2)'!#REF!</definedName>
    <definedName name="ISIC05">'[6]MEX EXIOBASE Output'!$C$7</definedName>
    <definedName name="ISIC06">'[6]MEX EXIOBASE Output'!$D$7</definedName>
    <definedName name="ISIC231">'[6]MEX EXIOBASE Output'!$E$7</definedName>
    <definedName name="ISIC239">'[6]MEX EXIOBASE Output'!$F$7</definedName>
    <definedName name="ISIC241">'[6]MEX EXIOBASE Output'!$G$7</definedName>
    <definedName name="ISIC242">'[6]MEX EXIOBASE Output'!$H$7</definedName>
    <definedName name="ISIC351">'[6]MEX EXIOBASE Output'!$I$7</definedName>
    <definedName name="ISIC352T353">'[6]MEX EXIOBASE Output'!$J$7</definedName>
    <definedName name="kasdnsa">'[7]MEX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4">#REF!</definedName>
    <definedName name="Matrix1">#REF!</definedName>
    <definedName name="new">'[7]MEX EXIOBASE Output'!$J$4</definedName>
    <definedName name="one">'[7]MEX EXIOBASE Output'!$C$4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14">#REF!</definedName>
    <definedName name="sector_list">#REF!</definedName>
    <definedName name="Sectors" localSheetId="14">#REF!</definedName>
    <definedName name="Sectors">#REF!</definedName>
    <definedName name="SUNBURST" localSheetId="14">'[9]35-sector'!#REF!</definedName>
    <definedName name="SUNBURST">'[9]35-sector'!#REF!</definedName>
    <definedName name="VAConL" localSheetId="14">#REF!</definedName>
    <definedName name="VAConL" localSheetId="9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8" l="1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AW10" i="20" l="1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B21" i="8" l="1"/>
  <c r="B23" i="8"/>
  <c r="B5" i="8"/>
  <c r="B6" i="8"/>
  <c r="E7" i="8"/>
  <c r="B8" i="8"/>
  <c r="B9" i="8"/>
  <c r="B10" i="8"/>
  <c r="B12" i="8"/>
  <c r="B17" i="8"/>
  <c r="B18" i="8"/>
  <c r="B19" i="8"/>
  <c r="E20" i="8"/>
  <c r="E21" i="8"/>
  <c r="E22" i="8"/>
  <c r="E23" i="8"/>
  <c r="E2" i="8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D14" i="35"/>
  <c r="D26" i="8" s="1"/>
  <c r="D13" i="35"/>
  <c r="D25" i="8" s="1"/>
  <c r="D12" i="35"/>
  <c r="D24" i="8" s="1"/>
  <c r="D11" i="35"/>
  <c r="D16" i="8" s="1"/>
  <c r="D10" i="35"/>
  <c r="D15" i="8" s="1"/>
  <c r="D9" i="35"/>
  <c r="D14" i="8" s="1"/>
  <c r="D8" i="35"/>
  <c r="D13" i="8" s="1"/>
  <c r="D7" i="35"/>
  <c r="D6" i="35"/>
  <c r="D11" i="8" s="1"/>
  <c r="D5" i="35"/>
  <c r="D4" i="8" s="1"/>
  <c r="D4" i="35"/>
  <c r="D3" i="8" s="1"/>
  <c r="C14" i="35"/>
  <c r="B26" i="8" s="1"/>
  <c r="C13" i="35"/>
  <c r="B25" i="8" s="1"/>
  <c r="C12" i="35"/>
  <c r="B24" i="8" s="1"/>
  <c r="C11" i="35"/>
  <c r="B16" i="8" s="1"/>
  <c r="C10" i="35"/>
  <c r="B15" i="8" s="1"/>
  <c r="C9" i="35"/>
  <c r="B14" i="8" s="1"/>
  <c r="C8" i="35"/>
  <c r="B13" i="8" s="1"/>
  <c r="C7" i="35"/>
  <c r="C6" i="35"/>
  <c r="B11" i="8" s="1"/>
  <c r="C5" i="35"/>
  <c r="B4" i="8" s="1"/>
  <c r="C4" i="35"/>
  <c r="B3" i="8" s="1"/>
  <c r="B15" i="34"/>
  <c r="B14" i="34"/>
  <c r="C13" i="34"/>
  <c r="B13" i="34"/>
  <c r="B12" i="34"/>
  <c r="C12" i="34" s="1"/>
  <c r="H12" i="34" s="1"/>
  <c r="B11" i="34"/>
  <c r="C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28" i="31"/>
  <c r="O128" i="31"/>
  <c r="P127" i="31"/>
  <c r="O127" i="31"/>
  <c r="P126" i="31"/>
  <c r="O126" i="31"/>
  <c r="H11" i="34" l="1"/>
  <c r="P131" i="31"/>
  <c r="P130" i="31"/>
  <c r="O132" i="31"/>
  <c r="B22" i="8"/>
  <c r="B20" i="8"/>
  <c r="B7" i="8"/>
  <c r="D19" i="8"/>
  <c r="D6" i="8"/>
  <c r="E19" i="8"/>
  <c r="E6" i="8"/>
  <c r="D18" i="8"/>
  <c r="D5" i="8"/>
  <c r="E18" i="8"/>
  <c r="E5" i="8"/>
  <c r="D17" i="8"/>
  <c r="D2" i="8"/>
  <c r="E17" i="8"/>
  <c r="B2" i="8"/>
  <c r="D12" i="8"/>
  <c r="E12" i="8"/>
  <c r="D23" i="8"/>
  <c r="D10" i="8"/>
  <c r="E10" i="8"/>
  <c r="D22" i="8"/>
  <c r="D9" i="8"/>
  <c r="E9" i="8"/>
  <c r="D21" i="8"/>
  <c r="D8" i="8"/>
  <c r="E8" i="8"/>
  <c r="D20" i="8"/>
  <c r="D7" i="8"/>
  <c r="O130" i="31"/>
  <c r="H6" i="34" s="1" a="1"/>
  <c r="H6" i="34" s="1"/>
  <c r="O131" i="31"/>
  <c r="P132" i="31"/>
  <c r="H7" i="34" s="1" a="1"/>
  <c r="C14" i="34"/>
  <c r="C15" i="34"/>
  <c r="H5" i="34"/>
  <c r="E15" i="34"/>
  <c r="D8" i="34"/>
  <c r="D12" i="34"/>
  <c r="D4" i="34"/>
  <c r="E13" i="34"/>
  <c r="D9" i="34"/>
  <c r="D5" i="34"/>
  <c r="E14" i="34"/>
  <c r="D11" i="34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H15" i="34" l="1"/>
  <c r="C2" i="8"/>
  <c r="J13" i="34"/>
  <c r="E12" i="35" s="1"/>
  <c r="E24" i="8" s="1"/>
  <c r="I9" i="34"/>
  <c r="J14" i="34"/>
  <c r="E13" i="35" s="1"/>
  <c r="E25" i="8" s="1"/>
  <c r="I4" i="34"/>
  <c r="I12" i="34"/>
  <c r="H13" i="34"/>
  <c r="E6" i="35"/>
  <c r="E11" i="8" s="1"/>
  <c r="H9" i="34"/>
  <c r="I8" i="34"/>
  <c r="I11" i="34"/>
  <c r="J11" i="34"/>
  <c r="E10" i="35" s="1"/>
  <c r="E15" i="8" s="1"/>
  <c r="I5" i="34"/>
  <c r="H14" i="34"/>
  <c r="J5" i="34"/>
  <c r="E5" i="35" s="1"/>
  <c r="E4" i="8" s="1"/>
  <c r="I15" i="34"/>
  <c r="J8" i="34"/>
  <c r="E8" i="35" s="1"/>
  <c r="E13" i="8" s="1"/>
  <c r="J15" i="34"/>
  <c r="E14" i="35" s="1"/>
  <c r="I14" i="34"/>
  <c r="H8" i="34"/>
  <c r="E7" i="35"/>
  <c r="H7" i="34"/>
  <c r="I13" i="34"/>
  <c r="J12" i="34"/>
  <c r="E11" i="35" s="1"/>
  <c r="E16" i="8" s="1"/>
  <c r="J9" i="34"/>
  <c r="E9" i="35" s="1"/>
  <c r="E14" i="8" s="1"/>
  <c r="J4" i="34"/>
  <c r="E4" i="35" s="1"/>
  <c r="E3" i="8" s="1"/>
  <c r="A2" i="23" l="1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X18" i="22" l="1"/>
  <c r="X63" i="22" s="1"/>
  <c r="AA34" i="22"/>
  <c r="AA79" i="22" s="1"/>
  <c r="M41" i="22"/>
  <c r="M86" i="22" s="1"/>
  <c r="Y18" i="22"/>
  <c r="Y63" i="22" s="1"/>
  <c r="D30" i="22"/>
  <c r="D75" i="22" s="1"/>
  <c r="M44" i="22"/>
  <c r="M89" i="22" s="1"/>
  <c r="D36" i="22"/>
  <c r="D81" i="22" s="1"/>
  <c r="AM29" i="22"/>
  <c r="AM74" i="22" s="1"/>
  <c r="D44" i="22"/>
  <c r="D89" i="22" s="1"/>
  <c r="D41" i="22"/>
  <c r="D86" i="22" s="1"/>
  <c r="D37" i="22"/>
  <c r="D82" i="22" s="1"/>
  <c r="R30" i="22"/>
  <c r="R75" i="22" s="1"/>
  <c r="D35" i="22"/>
  <c r="D80" i="22" s="1"/>
  <c r="P37" i="22"/>
  <c r="P82" i="22" s="1"/>
  <c r="AC43" i="22"/>
  <c r="AC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R39" i="22"/>
  <c r="R84" i="22" s="1"/>
  <c r="R20" i="22"/>
  <c r="R65" i="22" s="1"/>
  <c r="AC31" i="22"/>
  <c r="AC76" i="22" s="1"/>
  <c r="S44" i="22"/>
  <c r="S89" i="22" s="1"/>
  <c r="S41" i="22"/>
  <c r="S86" i="22" s="1"/>
  <c r="S38" i="22"/>
  <c r="S83" i="22" s="1"/>
  <c r="S34" i="22"/>
  <c r="S79" i="22" s="1"/>
  <c r="AC33" i="22"/>
  <c r="AC78" i="22" s="1"/>
  <c r="S33" i="22"/>
  <c r="S78" i="22" s="1"/>
  <c r="AC32" i="22"/>
  <c r="AC77" i="22" s="1"/>
  <c r="S32" i="22"/>
  <c r="S77" i="22" s="1"/>
  <c r="Q31" i="22"/>
  <c r="Q76" i="22" s="1"/>
  <c r="S25" i="22"/>
  <c r="S70" i="22" s="1"/>
  <c r="AC23" i="22"/>
  <c r="AC68" i="22" s="1"/>
  <c r="Q21" i="22"/>
  <c r="Q66" i="22" s="1"/>
  <c r="Q43" i="22"/>
  <c r="Q8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AO4" i="22"/>
  <c r="AO49" i="22" s="1"/>
  <c r="D5" i="22"/>
  <c r="D50" i="22" s="1"/>
  <c r="E4" i="22"/>
  <c r="E49" i="22" s="1"/>
  <c r="P4" i="22"/>
  <c r="P49" i="22" s="1"/>
  <c r="AA26" i="22"/>
  <c r="AA71" i="22" s="1"/>
  <c r="E5" i="22"/>
  <c r="E50" i="22" s="1"/>
  <c r="P5" i="22"/>
  <c r="P50" i="22" s="1"/>
  <c r="Q5" i="22"/>
  <c r="Q50" i="22" s="1"/>
  <c r="M9" i="22"/>
  <c r="M54" i="22" s="1"/>
  <c r="Z4" i="22"/>
  <c r="Z49" i="22" s="1"/>
  <c r="M3" i="22"/>
  <c r="M48" i="22" s="1"/>
  <c r="S26" i="22"/>
  <c r="S71" i="22" s="1"/>
  <c r="S12" i="22"/>
  <c r="S57" i="22" s="1"/>
  <c r="AR5" i="22"/>
  <c r="AR50" i="22" s="1"/>
  <c r="E8" i="22"/>
  <c r="E53" i="22" s="1"/>
  <c r="AD17" i="22"/>
  <c r="AD62" i="22" s="1"/>
  <c r="C13" i="22"/>
  <c r="C58" i="22" s="1"/>
  <c r="N18" i="22"/>
  <c r="N63" i="22" s="1"/>
  <c r="M29" i="22"/>
  <c r="M74" i="22" s="1"/>
  <c r="AN13" i="22"/>
  <c r="AN58" i="22" s="1"/>
  <c r="S3" i="22"/>
  <c r="S48" i="22" s="1"/>
  <c r="K5" i="22"/>
  <c r="K50" i="22" s="1"/>
  <c r="E13" i="22"/>
  <c r="E58" i="22" s="1"/>
  <c r="M10" i="22"/>
  <c r="M55" i="22" s="1"/>
  <c r="H14" i="22"/>
  <c r="H59" i="22" s="1"/>
  <c r="Q7" i="22"/>
  <c r="Q52" i="22" s="1"/>
  <c r="X14" i="22"/>
  <c r="X59" i="22" s="1"/>
  <c r="D49" i="22"/>
  <c r="R9" i="22"/>
  <c r="R54" i="22" s="1"/>
  <c r="AJ28" i="22"/>
  <c r="AJ73" i="22" s="1"/>
  <c r="I17" i="22"/>
  <c r="I62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D28" i="22"/>
  <c r="D73" i="22" s="1"/>
  <c r="F29" i="22"/>
  <c r="F74" i="22" s="1"/>
  <c r="AI28" i="22"/>
  <c r="AI73" i="22" s="1"/>
  <c r="AC28" i="22"/>
  <c r="AC73" i="22" s="1"/>
  <c r="M6" i="22"/>
  <c r="M51" i="22" s="1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Q49" i="22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  <c r="C3" i="8"/>
  <c r="C10" i="8"/>
  <c r="C18" i="8"/>
  <c r="C19" i="8"/>
  <c r="C20" i="8"/>
  <c r="C26" i="8"/>
  <c r="C2" i="2" l="1" a="1"/>
  <c r="C2" i="2" s="1"/>
  <c r="Y3" i="2" a="1"/>
  <c r="Y3" i="2" s="1"/>
  <c r="H5" i="2" a="1"/>
  <c r="H5" i="2" s="1"/>
  <c r="Z6" i="2" a="1"/>
  <c r="Z6" i="2" s="1"/>
  <c r="I8" i="2" a="1"/>
  <c r="I8" i="2" s="1"/>
  <c r="AB9" i="2" a="1"/>
  <c r="AB9" i="2" s="1"/>
  <c r="O11" i="2" a="1"/>
  <c r="O11" i="2" s="1"/>
  <c r="AD12" i="2" a="1"/>
  <c r="AD12" i="2" s="1"/>
  <c r="J14" i="2" a="1"/>
  <c r="J14" i="2" s="1"/>
  <c r="R2" i="2" a="1"/>
  <c r="R2" i="2" s="1"/>
  <c r="F4" i="2" a="1"/>
  <c r="F4" i="2" s="1"/>
  <c r="AE5" i="2" a="1"/>
  <c r="AE5" i="2" s="1"/>
  <c r="O7" i="2" a="1"/>
  <c r="O7" i="2" s="1"/>
  <c r="C9" i="2" a="1"/>
  <c r="C9" i="2" s="1"/>
  <c r="AF10" i="2" a="1"/>
  <c r="AF10" i="2" s="1"/>
  <c r="M12" i="2" a="1"/>
  <c r="M12" i="2" s="1"/>
  <c r="AH13" i="2" a="1"/>
  <c r="AH13" i="2" s="1"/>
  <c r="H15" i="2" a="1"/>
  <c r="H15" i="2" s="1"/>
  <c r="D3" i="2" a="1"/>
  <c r="D3" i="2" s="1"/>
  <c r="AC4" i="2" a="1"/>
  <c r="AC4" i="2" s="1"/>
  <c r="M6" i="2" a="1"/>
  <c r="M6" i="2" s="1"/>
  <c r="AL7" i="2" a="1"/>
  <c r="AL7" i="2" s="1"/>
  <c r="W9" i="2" a="1"/>
  <c r="W9" i="2" s="1"/>
  <c r="D11" i="2" a="1"/>
  <c r="D11" i="2" s="1"/>
  <c r="AL12" i="2" a="1"/>
  <c r="AL12" i="2" s="1"/>
  <c r="AN2" i="2" a="1"/>
  <c r="AN2" i="2" s="1"/>
  <c r="W4" i="2" a="1"/>
  <c r="W4" i="2" s="1"/>
  <c r="G6" i="2" a="1"/>
  <c r="G6" i="2" s="1"/>
  <c r="X7" i="2" a="1"/>
  <c r="X7" i="2" s="1"/>
  <c r="D9" i="2" a="1"/>
  <c r="D9" i="2" s="1"/>
  <c r="U10" i="2" a="1"/>
  <c r="U10" i="2" s="1"/>
  <c r="N12" i="2" a="1"/>
  <c r="N12" i="2" s="1"/>
  <c r="AJ13" i="2" a="1"/>
  <c r="AJ13" i="2" s="1"/>
  <c r="M3" i="2" a="1"/>
  <c r="M3" i="2" s="1"/>
  <c r="AL4" i="2" a="1"/>
  <c r="AL4" i="2" s="1"/>
  <c r="V6" i="2" a="1"/>
  <c r="V6" i="2" s="1"/>
  <c r="E8" i="2" a="1"/>
  <c r="E8" i="2" s="1"/>
  <c r="AF9" i="2" a="1"/>
  <c r="AF9" i="2" s="1"/>
  <c r="AO10" i="2" a="1"/>
  <c r="AO10" i="2" s="1"/>
  <c r="U12" i="2" a="1"/>
  <c r="U12" i="2" s="1"/>
  <c r="N14" i="2" a="1"/>
  <c r="N14" i="2" s="1"/>
  <c r="W15" i="2" a="1"/>
  <c r="W15" i="2" s="1"/>
  <c r="V3" i="2" a="1"/>
  <c r="V3" i="2" s="1"/>
  <c r="F5" i="2" a="1"/>
  <c r="F5" i="2" s="1"/>
  <c r="W6" i="2" a="1"/>
  <c r="W6" i="2" s="1"/>
  <c r="F8" i="2" a="1"/>
  <c r="F8" i="2" s="1"/>
  <c r="Z9" i="2" a="1"/>
  <c r="Z9" i="2" s="1"/>
  <c r="S11" i="2" a="1"/>
  <c r="S11" i="2" s="1"/>
  <c r="AN12" i="2" a="1"/>
  <c r="AN12" i="2" s="1"/>
  <c r="O2" i="2" a="1"/>
  <c r="O2" i="2" s="1"/>
  <c r="AD3" i="2" a="1"/>
  <c r="AD3" i="2" s="1"/>
  <c r="N5" i="2" a="1"/>
  <c r="N5" i="2" s="1"/>
  <c r="AM6" i="2" a="1"/>
  <c r="AM6" i="2" s="1"/>
  <c r="U8" i="2" a="1"/>
  <c r="U8" i="2" s="1"/>
  <c r="AH9" i="2" a="1"/>
  <c r="AH9" i="2" s="1"/>
  <c r="G11" i="2" a="1"/>
  <c r="G11" i="2" s="1"/>
  <c r="AB12" i="2" a="1"/>
  <c r="AB12" i="2" s="1"/>
  <c r="I2" i="2" a="1"/>
  <c r="I2" i="2" s="1"/>
  <c r="AE3" i="2" a="1"/>
  <c r="AE3" i="2" s="1"/>
  <c r="O5" i="2" a="1"/>
  <c r="O5" i="2" s="1"/>
  <c r="AF6" i="2" a="1"/>
  <c r="AF6" i="2" s="1"/>
  <c r="N8" i="2" a="1"/>
  <c r="N8" i="2" s="1"/>
  <c r="F10" i="2" a="1"/>
  <c r="F10" i="2" s="1"/>
  <c r="U11" i="2" a="1"/>
  <c r="U11" i="2" s="1"/>
  <c r="G13" i="2" a="1"/>
  <c r="G13" i="2" s="1"/>
  <c r="AC14" i="2" a="1"/>
  <c r="AC14" i="2" s="1"/>
  <c r="AO15" i="2" a="1"/>
  <c r="AO15" i="2" s="1"/>
  <c r="Z17" i="2" a="1"/>
  <c r="Z17" i="2" s="1"/>
  <c r="AL18" i="2" a="1"/>
  <c r="AL18" i="2" s="1"/>
  <c r="R20" i="2" a="1"/>
  <c r="R20" i="2" s="1"/>
  <c r="C22" i="2" a="1"/>
  <c r="C22" i="2" s="1"/>
  <c r="F23" i="2" a="1"/>
  <c r="F23" i="2" s="1"/>
  <c r="Y24" i="2" a="1"/>
  <c r="Y24" i="2" s="1"/>
  <c r="G26" i="2" a="1"/>
  <c r="G26" i="2" s="1"/>
  <c r="AN14" i="2" a="1"/>
  <c r="AN14" i="2" s="1"/>
  <c r="Z16" i="2" a="1"/>
  <c r="Z16" i="2" s="1"/>
  <c r="I18" i="2" a="1"/>
  <c r="I18" i="2" s="1"/>
  <c r="AI19" i="2" a="1"/>
  <c r="AI19" i="2" s="1"/>
  <c r="O21" i="2" a="1"/>
  <c r="O21" i="2" s="1"/>
  <c r="T23" i="2" a="1"/>
  <c r="T23" i="2" s="1"/>
  <c r="AP24" i="2" a="1"/>
  <c r="AP24" i="2" s="1"/>
  <c r="X26" i="2" a="1"/>
  <c r="X26" i="2" s="1"/>
  <c r="AB13" i="2" a="1"/>
  <c r="AB13" i="2" s="1"/>
  <c r="AA16" i="2" a="1"/>
  <c r="AA16" i="2" s="1"/>
  <c r="O18" i="2" a="1"/>
  <c r="O18" i="2" s="1"/>
  <c r="J2" i="2" a="1"/>
  <c r="J2" i="2" s="1"/>
  <c r="AF3" i="2" a="1"/>
  <c r="AF3" i="2" s="1"/>
  <c r="P5" i="2" a="1"/>
  <c r="P5" i="2" s="1"/>
  <c r="AG6" i="2" a="1"/>
  <c r="AG6" i="2" s="1"/>
  <c r="O8" i="2" a="1"/>
  <c r="O8" i="2" s="1"/>
  <c r="AP9" i="2" a="1"/>
  <c r="AP9" i="2" s="1"/>
  <c r="V11" i="2" a="1"/>
  <c r="V11" i="2" s="1"/>
  <c r="AQ12" i="2" a="1"/>
  <c r="AQ12" i="2" s="1"/>
  <c r="Q14" i="2" a="1"/>
  <c r="Q14" i="2" s="1"/>
  <c r="X2" i="2" a="1"/>
  <c r="X2" i="2" s="1"/>
  <c r="N4" i="2" a="1"/>
  <c r="N4" i="2" s="1"/>
  <c r="AM5" i="2" a="1"/>
  <c r="AM5" i="2" s="1"/>
  <c r="V7" i="2" a="1"/>
  <c r="V7" i="2" s="1"/>
  <c r="I9" i="2" a="1"/>
  <c r="I9" i="2" s="1"/>
  <c r="AL10" i="2" a="1"/>
  <c r="AL10" i="2" s="1"/>
  <c r="R12" i="2" a="1"/>
  <c r="R12" i="2" s="1"/>
  <c r="F14" i="2" a="1"/>
  <c r="F14" i="2" s="1"/>
  <c r="N15" i="2" a="1"/>
  <c r="N15" i="2" s="1"/>
  <c r="S3" i="2" a="1"/>
  <c r="S3" i="2" s="1"/>
  <c r="AJ4" i="2" a="1"/>
  <c r="AJ4" i="2" s="1"/>
  <c r="T6" i="2" a="1"/>
  <c r="T6" i="2" s="1"/>
  <c r="D8" i="2" a="1"/>
  <c r="D8" i="2" s="1"/>
  <c r="AD9" i="2" a="1"/>
  <c r="AD9" i="2" s="1"/>
  <c r="W11" i="2" a="1"/>
  <c r="W11" i="2" s="1"/>
  <c r="D13" i="2" a="1"/>
  <c r="D13" i="2" s="1"/>
  <c r="E3" i="2" a="1"/>
  <c r="E3" i="2" s="1"/>
  <c r="AD4" i="2" a="1"/>
  <c r="AD4" i="2" s="1"/>
  <c r="N6" i="2" a="1"/>
  <c r="N6" i="2" s="1"/>
  <c r="AE7" i="2" a="1"/>
  <c r="AE7" i="2" s="1"/>
  <c r="K9" i="2" a="1"/>
  <c r="K9" i="2" s="1"/>
  <c r="AA10" i="2" a="1"/>
  <c r="AA10" i="2" s="1"/>
  <c r="T12" i="2" a="1"/>
  <c r="T12" i="2" s="1"/>
  <c r="AO13" i="2" a="1"/>
  <c r="AO13" i="2" s="1"/>
  <c r="U3" i="2" a="1"/>
  <c r="U3" i="2" s="1"/>
  <c r="E5" i="2" a="1"/>
  <c r="E5" i="2" s="1"/>
  <c r="AD6" i="2" a="1"/>
  <c r="AD6" i="2" s="1"/>
  <c r="S8" i="2" a="1"/>
  <c r="S8" i="2" s="1"/>
  <c r="AL9" i="2" a="1"/>
  <c r="AL9" i="2" s="1"/>
  <c r="E11" i="2" a="1"/>
  <c r="E11" i="2" s="1"/>
  <c r="AA12" i="2" a="1"/>
  <c r="AA12" i="2" s="1"/>
  <c r="T14" i="2" a="1"/>
  <c r="T14" i="2" s="1"/>
  <c r="H2" i="2" a="1"/>
  <c r="H2" i="2" s="1"/>
  <c r="AC3" i="2" a="1"/>
  <c r="AC3" i="2" s="1"/>
  <c r="M5" i="2" a="1"/>
  <c r="M5" i="2" s="1"/>
  <c r="AL6" i="2" a="1"/>
  <c r="AL6" i="2" s="1"/>
  <c r="M8" i="2" a="1"/>
  <c r="M8" i="2" s="1"/>
  <c r="AG9" i="2" a="1"/>
  <c r="AG9" i="2" s="1"/>
  <c r="Y11" i="2" a="1"/>
  <c r="Y11" i="2" s="1"/>
  <c r="F13" i="2" a="1"/>
  <c r="F13" i="2" s="1"/>
  <c r="V2" i="2" a="1"/>
  <c r="V2" i="2" s="1"/>
  <c r="AK3" i="2" a="1"/>
  <c r="AK3" i="2" s="1"/>
  <c r="U5" i="2" a="1"/>
  <c r="U5" i="2" s="1"/>
  <c r="E7" i="2" a="1"/>
  <c r="E7" i="2" s="1"/>
  <c r="AA8" i="2" a="1"/>
  <c r="AA8" i="2" s="1"/>
  <c r="AN9" i="2" a="1"/>
  <c r="AN9" i="2" s="1"/>
  <c r="T11" i="2" a="1"/>
  <c r="T11" i="2" s="1"/>
  <c r="AI12" i="2" a="1"/>
  <c r="AI12" i="2" s="1"/>
  <c r="P2" i="2" a="1"/>
  <c r="P2" i="2" s="1"/>
  <c r="AL3" i="2" a="1"/>
  <c r="AL3" i="2" s="1"/>
  <c r="V5" i="2" a="1"/>
  <c r="V5" i="2" s="1"/>
  <c r="F7" i="2" a="1"/>
  <c r="F7" i="2" s="1"/>
  <c r="AB8" i="2" a="1"/>
  <c r="AB8" i="2" s="1"/>
  <c r="R10" i="2" a="1"/>
  <c r="R10" i="2" s="1"/>
  <c r="Z11" i="2" a="1"/>
  <c r="Z11" i="2" s="1"/>
  <c r="N13" i="2" a="1"/>
  <c r="N13" i="2" s="1"/>
  <c r="AI14" i="2" a="1"/>
  <c r="AI14" i="2" s="1"/>
  <c r="F16" i="2" a="1"/>
  <c r="F16" i="2" s="1"/>
  <c r="AE17" i="2" a="1"/>
  <c r="AE17" i="2" s="1"/>
  <c r="C19" i="2" a="1"/>
  <c r="C19" i="2" s="1"/>
  <c r="X20" i="2" a="1"/>
  <c r="X20" i="2" s="1"/>
  <c r="I22" i="2" a="1"/>
  <c r="I22" i="2" s="1"/>
  <c r="M23" i="2" a="1"/>
  <c r="M23" i="2" s="1"/>
  <c r="AG24" i="2" a="1"/>
  <c r="AG24" i="2" s="1"/>
  <c r="O26" i="2" a="1"/>
  <c r="O26" i="2" s="1"/>
  <c r="K15" i="2" a="1"/>
  <c r="K15" i="2" s="1"/>
  <c r="AG16" i="2" a="1"/>
  <c r="AG16" i="2" s="1"/>
  <c r="N18" i="2" a="1"/>
  <c r="N18" i="2" s="1"/>
  <c r="F20" i="2" a="1"/>
  <c r="F20" i="2" s="1"/>
  <c r="V21" i="2" a="1"/>
  <c r="V21" i="2" s="1"/>
  <c r="AA23" i="2" a="1"/>
  <c r="AA23" i="2" s="1"/>
  <c r="I25" i="2" a="1"/>
  <c r="I25" i="2" s="1"/>
  <c r="AF26" i="2" a="1"/>
  <c r="AF26" i="2" s="1"/>
  <c r="AQ14" i="2" a="1"/>
  <c r="AQ14" i="2" s="1"/>
  <c r="Q2" i="2" a="1"/>
  <c r="Q2" i="2" s="1"/>
  <c r="AM3" i="2" a="1"/>
  <c r="AM3" i="2" s="1"/>
  <c r="W5" i="2" a="1"/>
  <c r="W5" i="2" s="1"/>
  <c r="AN6" i="2" a="1"/>
  <c r="AN6" i="2" s="1"/>
  <c r="V8" i="2" a="1"/>
  <c r="V8" i="2" s="1"/>
  <c r="G10" i="2" a="1"/>
  <c r="G10" i="2" s="1"/>
  <c r="AA11" i="2" a="1"/>
  <c r="AA11" i="2" s="1"/>
  <c r="O13" i="2" a="1"/>
  <c r="O13" i="2" s="1"/>
  <c r="W14" i="2" a="1"/>
  <c r="W14" i="2" s="1"/>
  <c r="AL2" i="2" a="1"/>
  <c r="AL2" i="2" s="1"/>
  <c r="U4" i="2" a="1"/>
  <c r="U4" i="2" s="1"/>
  <c r="E6" i="2" a="1"/>
  <c r="E6" i="2" s="1"/>
  <c r="AD7" i="2" a="1"/>
  <c r="AD7" i="2" s="1"/>
  <c r="O9" i="2" a="1"/>
  <c r="O9" i="2" s="1"/>
  <c r="C11" i="2" a="1"/>
  <c r="C11" i="2" s="1"/>
  <c r="Y12" i="2" a="1"/>
  <c r="Y12" i="2" s="1"/>
  <c r="K14" i="2" a="1"/>
  <c r="K14" i="2" s="1"/>
  <c r="AA15" i="2" a="1"/>
  <c r="AA15" i="2" s="1"/>
  <c r="Z3" i="2" a="1"/>
  <c r="Z3" i="2" s="1"/>
  <c r="C5" i="2" a="1"/>
  <c r="C5" i="2" s="1"/>
  <c r="AB6" i="2" a="1"/>
  <c r="AB6" i="2" s="1"/>
  <c r="K8" i="2" a="1"/>
  <c r="K8" i="2" s="1"/>
  <c r="C10" i="2" a="1"/>
  <c r="C10" i="2" s="1"/>
  <c r="AC11" i="2" a="1"/>
  <c r="AC11" i="2" s="1"/>
  <c r="I13" i="2" a="1"/>
  <c r="I13" i="2" s="1"/>
  <c r="L3" i="2" a="1"/>
  <c r="L3" i="2" s="1"/>
  <c r="AK4" i="2" a="1"/>
  <c r="AK4" i="2" s="1"/>
  <c r="U6" i="2" a="1"/>
  <c r="U6" i="2" s="1"/>
  <c r="AM7" i="2" a="1"/>
  <c r="AM7" i="2" s="1"/>
  <c r="Q9" i="2" a="1"/>
  <c r="Q9" i="2" s="1"/>
  <c r="AN10" i="2" a="1"/>
  <c r="AN10" i="2" s="1"/>
  <c r="Z12" i="2" a="1"/>
  <c r="Z12" i="2" s="1"/>
  <c r="G14" i="2" a="1"/>
  <c r="G14" i="2" s="1"/>
  <c r="AB3" i="2" a="1"/>
  <c r="AB3" i="2" s="1"/>
  <c r="L5" i="2" a="1"/>
  <c r="L5" i="2" s="1"/>
  <c r="AK6" i="2" a="1"/>
  <c r="AK6" i="2" s="1"/>
  <c r="Y8" i="2" a="1"/>
  <c r="Y8" i="2" s="1"/>
  <c r="D10" i="2" a="1"/>
  <c r="D10" i="2" s="1"/>
  <c r="L11" i="2" a="1"/>
  <c r="L11" i="2" s="1"/>
  <c r="E13" i="2" a="1"/>
  <c r="E13" i="2" s="1"/>
  <c r="AA14" i="2" a="1"/>
  <c r="AA14" i="2" s="1"/>
  <c r="N2" i="2" a="1"/>
  <c r="N2" i="2" s="1"/>
  <c r="AJ3" i="2" a="1"/>
  <c r="AJ3" i="2" s="1"/>
  <c r="T5" i="2" a="1"/>
  <c r="T5" i="2" s="1"/>
  <c r="D7" i="2" a="1"/>
  <c r="D7" i="2" s="1"/>
  <c r="T8" i="2" a="1"/>
  <c r="T8" i="2" s="1"/>
  <c r="AM9" i="2" a="1"/>
  <c r="AM9" i="2" s="1"/>
  <c r="AF11" i="2" a="1"/>
  <c r="AF11" i="2" s="1"/>
  <c r="L13" i="2" a="1"/>
  <c r="L13" i="2" s="1"/>
  <c r="AC2" i="2" a="1"/>
  <c r="AC2" i="2" s="1"/>
  <c r="C4" i="2" a="1"/>
  <c r="C4" i="2" s="1"/>
  <c r="AB5" i="2" a="1"/>
  <c r="AB5" i="2" s="1"/>
  <c r="L7" i="2" a="1"/>
  <c r="L7" i="2" s="1"/>
  <c r="AH8" i="2" a="1"/>
  <c r="AH8" i="2" s="1"/>
  <c r="E10" i="2" a="1"/>
  <c r="E10" i="2" s="1"/>
  <c r="AG11" i="2" a="1"/>
  <c r="AG11" i="2" s="1"/>
  <c r="AO12" i="2" a="1"/>
  <c r="AO12" i="2" s="1"/>
  <c r="AD2" i="2" a="1"/>
  <c r="AD2" i="2" s="1"/>
  <c r="D4" i="2" a="1"/>
  <c r="D4" i="2" s="1"/>
  <c r="AC5" i="2" a="1"/>
  <c r="AC5" i="2" s="1"/>
  <c r="M7" i="2" a="1"/>
  <c r="M7" i="2" s="1"/>
  <c r="AI8" i="2" a="1"/>
  <c r="AI8" i="2" s="1"/>
  <c r="X10" i="2" a="1"/>
  <c r="X10" i="2" s="1"/>
  <c r="AM11" i="2" a="1"/>
  <c r="AM11" i="2" s="1"/>
  <c r="S13" i="2" a="1"/>
  <c r="S13" i="2" s="1"/>
  <c r="AO14" i="2" a="1"/>
  <c r="AO14" i="2" s="1"/>
  <c r="S16" i="2" a="1"/>
  <c r="S16" i="2" s="1"/>
  <c r="AL17" i="2" a="1"/>
  <c r="AL17" i="2" s="1"/>
  <c r="O19" i="2" a="1"/>
  <c r="O19" i="2" s="1"/>
  <c r="AE20" i="2" a="1"/>
  <c r="AE20" i="2" s="1"/>
  <c r="N22" i="2" a="1"/>
  <c r="N22" i="2" s="1"/>
  <c r="S23" i="2" a="1"/>
  <c r="S23" i="2" s="1"/>
  <c r="AO24" i="2" a="1"/>
  <c r="AO24" i="2" s="1"/>
  <c r="W26" i="2" a="1"/>
  <c r="W26" i="2" s="1"/>
  <c r="T15" i="2" a="1"/>
  <c r="T15" i="2" s="1"/>
  <c r="AM16" i="2" a="1"/>
  <c r="AM16" i="2" s="1"/>
  <c r="Z18" i="2" a="1"/>
  <c r="Z18" i="2" s="1"/>
  <c r="S20" i="2" a="1"/>
  <c r="S20" i="2" s="1"/>
  <c r="AA21" i="2" a="1"/>
  <c r="AA21" i="2" s="1"/>
  <c r="AI23" i="2" a="1"/>
  <c r="AI23" i="2" s="1"/>
  <c r="Q25" i="2" a="1"/>
  <c r="Q25" i="2" s="1"/>
  <c r="AN26" i="2" a="1"/>
  <c r="AN26" i="2" s="1"/>
  <c r="W2" i="2" a="1"/>
  <c r="W2" i="2" s="1"/>
  <c r="E4" i="2" a="1"/>
  <c r="E4" i="2" s="1"/>
  <c r="AD5" i="2" a="1"/>
  <c r="AD5" i="2" s="1"/>
  <c r="G7" i="2" a="1"/>
  <c r="G7" i="2" s="1"/>
  <c r="AC8" i="2" a="1"/>
  <c r="AC8" i="2" s="1"/>
  <c r="L10" i="2" a="1"/>
  <c r="L10" i="2" s="1"/>
  <c r="AH11" i="2" a="1"/>
  <c r="AH11" i="2" s="1"/>
  <c r="T13" i="2" a="1"/>
  <c r="T13" i="2" s="1"/>
  <c r="AJ14" i="2" a="1"/>
  <c r="AJ14" i="2" s="1"/>
  <c r="C3" i="2" a="1"/>
  <c r="C3" i="2" s="1"/>
  <c r="AB4" i="2" a="1"/>
  <c r="AB4" i="2" s="1"/>
  <c r="L6" i="2" a="1"/>
  <c r="L6" i="2" s="1"/>
  <c r="AK7" i="2" a="1"/>
  <c r="AK7" i="2" s="1"/>
  <c r="V9" i="2" a="1"/>
  <c r="V9" i="2" s="1"/>
  <c r="J11" i="2" a="1"/>
  <c r="J11" i="2" s="1"/>
  <c r="AE12" i="2" a="1"/>
  <c r="AE12" i="2" s="1"/>
  <c r="R14" i="2" a="1"/>
  <c r="R14" i="2" s="1"/>
  <c r="E2" i="2" a="1"/>
  <c r="E2" i="2" s="1"/>
  <c r="AH3" i="2" a="1"/>
  <c r="AH3" i="2" s="1"/>
  <c r="J5" i="2" a="1"/>
  <c r="J5" i="2" s="1"/>
  <c r="AI6" i="2" a="1"/>
  <c r="AI6" i="2" s="1"/>
  <c r="Q8" i="2" a="1"/>
  <c r="Q8" i="2" s="1"/>
  <c r="M10" i="2" a="1"/>
  <c r="M10" i="2" s="1"/>
  <c r="AI11" i="2" a="1"/>
  <c r="AI11" i="2" s="1"/>
  <c r="F2" i="2" a="1"/>
  <c r="F2" i="2" s="1"/>
  <c r="T3" i="2" a="1"/>
  <c r="T3" i="2" s="1"/>
  <c r="D5" i="2" a="1"/>
  <c r="D5" i="2" s="1"/>
  <c r="AC6" i="2" a="1"/>
  <c r="AC6" i="2" s="1"/>
  <c r="L8" i="2" a="1"/>
  <c r="L8" i="2" s="1"/>
  <c r="X9" i="2" a="1"/>
  <c r="X9" i="2" s="1"/>
  <c r="K11" i="2" a="1"/>
  <c r="K11" i="2" s="1"/>
  <c r="AG12" i="2" a="1"/>
  <c r="AG12" i="2" s="1"/>
  <c r="G2" i="2" a="1"/>
  <c r="G2" i="2" s="1"/>
  <c r="AI3" i="2" a="1"/>
  <c r="AI3" i="2" s="1"/>
  <c r="S5" i="2" a="1"/>
  <c r="S5" i="2" s="1"/>
  <c r="C7" i="2" a="1"/>
  <c r="C7" i="2" s="1"/>
  <c r="AF8" i="2" a="1"/>
  <c r="AF8" i="2" s="1"/>
  <c r="J10" i="2" a="1"/>
  <c r="J10" i="2" s="1"/>
  <c r="R11" i="2" a="1"/>
  <c r="R11" i="2" s="1"/>
  <c r="K13" i="2" a="1"/>
  <c r="K13" i="2" s="1"/>
  <c r="AF14" i="2" a="1"/>
  <c r="AF14" i="2" s="1"/>
  <c r="U2" i="2" a="1"/>
  <c r="U2" i="2" s="1"/>
  <c r="J4" i="2" a="1"/>
  <c r="J4" i="2" s="1"/>
  <c r="AA5" i="2" a="1"/>
  <c r="AA5" i="2" s="1"/>
  <c r="K7" i="2" a="1"/>
  <c r="K7" i="2" s="1"/>
  <c r="Z8" i="2" a="1"/>
  <c r="Z8" i="2" s="1"/>
  <c r="P10" i="2" a="1"/>
  <c r="P10" i="2" s="1"/>
  <c r="AK11" i="2" a="1"/>
  <c r="AK11" i="2" s="1"/>
  <c r="R13" i="2" a="1"/>
  <c r="R13" i="2" s="1"/>
  <c r="AI2" i="2" a="1"/>
  <c r="AI2" i="2" s="1"/>
  <c r="K4" i="2" a="1"/>
  <c r="K4" i="2" s="1"/>
  <c r="AJ5" i="2" a="1"/>
  <c r="AJ5" i="2" s="1"/>
  <c r="T7" i="2" a="1"/>
  <c r="T7" i="2" s="1"/>
  <c r="AO8" i="2" a="1"/>
  <c r="AO8" i="2" s="1"/>
  <c r="K10" i="2" a="1"/>
  <c r="K10" i="2" s="1"/>
  <c r="AL11" i="2" a="1"/>
  <c r="AL11" i="2" s="1"/>
  <c r="M13" i="2" a="1"/>
  <c r="M13" i="2" s="1"/>
  <c r="AJ2" i="2" a="1"/>
  <c r="AJ2" i="2" s="1"/>
  <c r="L4" i="2" a="1"/>
  <c r="L4" i="2" s="1"/>
  <c r="AK5" i="2" a="1"/>
  <c r="AK5" i="2" s="1"/>
  <c r="U7" i="2" a="1"/>
  <c r="U7" i="2" s="1"/>
  <c r="AP8" i="2" a="1"/>
  <c r="AP8" i="2" s="1"/>
  <c r="AE10" i="2" a="1"/>
  <c r="AE10" i="2" s="1"/>
  <c r="K12" i="2" a="1"/>
  <c r="K12" i="2" s="1"/>
  <c r="Z13" i="2" a="1"/>
  <c r="Z13" i="2" s="1"/>
  <c r="P13" i="2" a="1"/>
  <c r="P13" i="2" s="1"/>
  <c r="Y16" i="2" a="1"/>
  <c r="Y16" i="2" s="1"/>
  <c r="AQ17" i="2" a="1"/>
  <c r="AQ17" i="2" s="1"/>
  <c r="AB19" i="2" a="1"/>
  <c r="AB19" i="2" s="1"/>
  <c r="AJ20" i="2" a="1"/>
  <c r="AJ20" i="2" s="1"/>
  <c r="S22" i="2" a="1"/>
  <c r="S22" i="2" s="1"/>
  <c r="Z23" i="2" a="1"/>
  <c r="Z23" i="2" s="1"/>
  <c r="H25" i="2" a="1"/>
  <c r="H25" i="2" s="1"/>
  <c r="AM26" i="2" a="1"/>
  <c r="AM26" i="2" s="1"/>
  <c r="AC15" i="2" a="1"/>
  <c r="AC15" i="2" s="1"/>
  <c r="D17" i="2" a="1"/>
  <c r="D17" i="2" s="1"/>
  <c r="AF18" i="2" a="1"/>
  <c r="AF18" i="2" s="1"/>
  <c r="Y20" i="2" a="1"/>
  <c r="Y20" i="2" s="1"/>
  <c r="D22" i="2" a="1"/>
  <c r="D22" i="2" s="1"/>
  <c r="AQ23" i="2" a="1"/>
  <c r="AQ23" i="2" s="1"/>
  <c r="Y25" i="2" a="1"/>
  <c r="Y25" i="2" s="1"/>
  <c r="B7" i="2" a="1"/>
  <c r="B7" i="2" s="1"/>
  <c r="U15" i="2" a="1"/>
  <c r="U15" i="2" s="1"/>
  <c r="AE2" i="2" a="1"/>
  <c r="AE2" i="2" s="1"/>
  <c r="M4" i="2" a="1"/>
  <c r="M4" i="2" s="1"/>
  <c r="AL5" i="2" a="1"/>
  <c r="AL5" i="2" s="1"/>
  <c r="N7" i="2" a="1"/>
  <c r="N7" i="2" s="1"/>
  <c r="AJ8" i="2" a="1"/>
  <c r="AJ8" i="2" s="1"/>
  <c r="S10" i="2" a="1"/>
  <c r="S10" i="2" s="1"/>
  <c r="AN11" i="2" a="1"/>
  <c r="AN11" i="2" s="1"/>
  <c r="AA13" i="2" a="1"/>
  <c r="AA13" i="2" s="1"/>
  <c r="G15" i="2" a="1"/>
  <c r="G15" i="2" s="1"/>
  <c r="K3" i="2" a="1"/>
  <c r="K3" i="2" s="1"/>
  <c r="AI4" i="2" a="1"/>
  <c r="AI4" i="2" s="1"/>
  <c r="S6" i="2" a="1"/>
  <c r="S6" i="2" s="1"/>
  <c r="C8" i="2" a="1"/>
  <c r="C8" i="2" s="1"/>
  <c r="AC9" i="2" a="1"/>
  <c r="AC9" i="2" s="1"/>
  <c r="P11" i="2" a="1"/>
  <c r="P11" i="2" s="1"/>
  <c r="AK12" i="2" a="1"/>
  <c r="AK12" i="2" s="1"/>
  <c r="X14" i="2" a="1"/>
  <c r="X14" i="2" s="1"/>
  <c r="S2" i="2" a="1"/>
  <c r="S2" i="2" s="1"/>
  <c r="AO3" i="2" a="1"/>
  <c r="AO3" i="2" s="1"/>
  <c r="Q5" i="2" a="1"/>
  <c r="Q5" i="2" s="1"/>
  <c r="AP6" i="2" a="1"/>
  <c r="AP6" i="2" s="1"/>
  <c r="W8" i="2" a="1"/>
  <c r="W8" i="2" s="1"/>
  <c r="T10" i="2" a="1"/>
  <c r="T10" i="2" s="1"/>
  <c r="AP11" i="2" a="1"/>
  <c r="AP11" i="2" s="1"/>
  <c r="L2" i="2" a="1"/>
  <c r="L2" i="2" s="1"/>
  <c r="AA3" i="2" a="1"/>
  <c r="AA3" i="2" s="1"/>
  <c r="K5" i="2" a="1"/>
  <c r="K5" i="2" s="1"/>
  <c r="AJ6" i="2" a="1"/>
  <c r="AJ6" i="2" s="1"/>
  <c r="R8" i="2" a="1"/>
  <c r="R8" i="2" s="1"/>
  <c r="AE9" i="2" a="1"/>
  <c r="AE9" i="2" s="1"/>
  <c r="Q11" i="2" a="1"/>
  <c r="Q11" i="2" s="1"/>
  <c r="AM12" i="2" a="1"/>
  <c r="AM12" i="2" s="1"/>
  <c r="M2" i="2" a="1"/>
  <c r="M2" i="2" s="1"/>
  <c r="AQ3" i="2" a="1"/>
  <c r="AQ3" i="2" s="1"/>
  <c r="Z5" i="2" a="1"/>
  <c r="Z5" i="2" s="1"/>
  <c r="J7" i="2" a="1"/>
  <c r="J7" i="2" s="1"/>
  <c r="AM8" i="2" a="1"/>
  <c r="AM8" i="2" s="1"/>
  <c r="O10" i="2" a="1"/>
  <c r="O10" i="2" s="1"/>
  <c r="AE11" i="2" a="1"/>
  <c r="AE11" i="2" s="1"/>
  <c r="Q13" i="2" a="1"/>
  <c r="Q13" i="2" s="1"/>
  <c r="AM14" i="2" a="1"/>
  <c r="AM14" i="2" s="1"/>
  <c r="AB2" i="2" a="1"/>
  <c r="AB2" i="2" s="1"/>
  <c r="Q4" i="2" a="1"/>
  <c r="Q4" i="2" s="1"/>
  <c r="AI5" i="2" a="1"/>
  <c r="AI5" i="2" s="1"/>
  <c r="S7" i="2" a="1"/>
  <c r="S7" i="2" s="1"/>
  <c r="AG8" i="2" a="1"/>
  <c r="AG8" i="2" s="1"/>
  <c r="AC10" i="2" a="1"/>
  <c r="AC10" i="2" s="1"/>
  <c r="C12" i="2" a="1"/>
  <c r="C12" i="2" s="1"/>
  <c r="AK13" i="2" a="1"/>
  <c r="AK13" i="2" s="1"/>
  <c r="AP2" i="2" a="1"/>
  <c r="AP2" i="2" s="1"/>
  <c r="R4" i="2" a="1"/>
  <c r="R4" i="2" s="1"/>
  <c r="AQ5" i="2" a="1"/>
  <c r="AQ5" i="2" s="1"/>
  <c r="AA7" i="2" a="1"/>
  <c r="AA7" i="2" s="1"/>
  <c r="F9" i="2" a="1"/>
  <c r="F9" i="2" s="1"/>
  <c r="Q10" i="2" a="1"/>
  <c r="Q10" i="2" s="1"/>
  <c r="D12" i="2" a="1"/>
  <c r="D12" i="2" s="1"/>
  <c r="Y13" i="2" a="1"/>
  <c r="Y13" i="2" s="1"/>
  <c r="AQ2" i="2" a="1"/>
  <c r="AQ2" i="2" s="1"/>
  <c r="S4" i="2" a="1"/>
  <c r="S4" i="2" s="1"/>
  <c r="C6" i="2" a="1"/>
  <c r="C6" i="2" s="1"/>
  <c r="AB7" i="2" a="1"/>
  <c r="AB7" i="2" s="1"/>
  <c r="G9" i="2" a="1"/>
  <c r="G9" i="2" s="1"/>
  <c r="AJ10" i="2" a="1"/>
  <c r="AJ10" i="2" s="1"/>
  <c r="X12" i="2" a="1"/>
  <c r="X12" i="2" s="1"/>
  <c r="AF13" i="2" a="1"/>
  <c r="AF13" i="2" s="1"/>
  <c r="M14" i="2" a="1"/>
  <c r="M14" i="2" s="1"/>
  <c r="AF16" i="2" a="1"/>
  <c r="AF16" i="2" s="1"/>
  <c r="H18" i="2" a="1"/>
  <c r="H18" i="2" s="1"/>
  <c r="AH19" i="2" a="1"/>
  <c r="AH19" i="2" s="1"/>
  <c r="H21" i="2" a="1"/>
  <c r="H21" i="2" s="1"/>
  <c r="Y22" i="2" a="1"/>
  <c r="Y22" i="2" s="1"/>
  <c r="AH23" i="2" a="1"/>
  <c r="AH23" i="2" s="1"/>
  <c r="P25" i="2" a="1"/>
  <c r="P25" i="2" s="1"/>
  <c r="B14" i="2" a="1"/>
  <c r="B14" i="2" s="1"/>
  <c r="AI15" i="2" a="1"/>
  <c r="AI15" i="2" s="1"/>
  <c r="J17" i="2" a="1"/>
  <c r="J17" i="2" s="1"/>
  <c r="J19" i="2" a="1"/>
  <c r="J19" i="2" s="1"/>
  <c r="AF20" i="2" a="1"/>
  <c r="AF20" i="2" s="1"/>
  <c r="T22" i="2" a="1"/>
  <c r="T22" i="2" s="1"/>
  <c r="J24" i="2" a="1"/>
  <c r="J24" i="2" s="1"/>
  <c r="AG25" i="2" a="1"/>
  <c r="AG25" i="2" s="1"/>
  <c r="B15" i="2" a="1"/>
  <c r="B15" i="2" s="1"/>
  <c r="AJ15" i="2" a="1"/>
  <c r="AJ15" i="2" s="1"/>
  <c r="P17" i="2" a="1"/>
  <c r="P17" i="2" s="1"/>
  <c r="D19" i="2" a="1"/>
  <c r="D19" i="2" s="1"/>
  <c r="AK2" i="2" a="1"/>
  <c r="AK2" i="2" s="1"/>
  <c r="T4" i="2" a="1"/>
  <c r="T4" i="2" s="1"/>
  <c r="D6" i="2" a="1"/>
  <c r="D6" i="2" s="1"/>
  <c r="AC7" i="2" a="1"/>
  <c r="AC7" i="2" s="1"/>
  <c r="AQ8" i="2" a="1"/>
  <c r="AQ8" i="2" s="1"/>
  <c r="Y10" i="2" a="1"/>
  <c r="Y10" i="2" s="1"/>
  <c r="E12" i="2" a="1"/>
  <c r="E12" i="2" s="1"/>
  <c r="AG13" i="2" a="1"/>
  <c r="AG13" i="2" s="1"/>
  <c r="M15" i="2" a="1"/>
  <c r="M15" i="2" s="1"/>
  <c r="R3" i="2" a="1"/>
  <c r="R3" i="2" s="1"/>
  <c r="AQ4" i="2" a="1"/>
  <c r="AQ4" i="2" s="1"/>
  <c r="AA6" i="2" a="1"/>
  <c r="AA6" i="2" s="1"/>
  <c r="J8" i="2" a="1"/>
  <c r="J8" i="2" s="1"/>
  <c r="AJ9" i="2" a="1"/>
  <c r="AJ9" i="2" s="1"/>
  <c r="AB11" i="2" a="1"/>
  <c r="AB11" i="2" s="1"/>
  <c r="C13" i="2" a="1"/>
  <c r="C13" i="2" s="1"/>
  <c r="AD14" i="2" a="1"/>
  <c r="AD14" i="2" s="1"/>
  <c r="Y2" i="2" a="1"/>
  <c r="Y2" i="2" s="1"/>
  <c r="G4" i="2" a="1"/>
  <c r="G4" i="2" s="1"/>
  <c r="Y5" i="2" a="1"/>
  <c r="Y5" i="2" s="1"/>
  <c r="H7" i="2" a="1"/>
  <c r="H7" i="2" s="1"/>
  <c r="AK8" i="2" a="1"/>
  <c r="AK8" i="2" s="1"/>
  <c r="Z10" i="2" a="1"/>
  <c r="Z10" i="2" s="1"/>
  <c r="G12" i="2" a="1"/>
  <c r="G12" i="2" s="1"/>
  <c r="T2" i="2" a="1"/>
  <c r="T2" i="2" s="1"/>
  <c r="AP3" i="2" a="1"/>
  <c r="AP3" i="2" s="1"/>
  <c r="R5" i="2" a="1"/>
  <c r="R5" i="2" s="1"/>
  <c r="AQ6" i="2" a="1"/>
  <c r="AQ6" i="2" s="1"/>
  <c r="X8" i="2" a="1"/>
  <c r="X8" i="2" s="1"/>
  <c r="AK9" i="2" a="1"/>
  <c r="AK9" i="2" s="1"/>
  <c r="X11" i="2" a="1"/>
  <c r="X11" i="2" s="1"/>
  <c r="J13" i="2" a="1"/>
  <c r="J13" i="2" s="1"/>
  <c r="AA2" i="2" a="1"/>
  <c r="AA2" i="2" s="1"/>
  <c r="I4" i="2" a="1"/>
  <c r="I4" i="2" s="1"/>
  <c r="AH5" i="2" a="1"/>
  <c r="AH5" i="2" s="1"/>
  <c r="R7" i="2" a="1"/>
  <c r="R7" i="2" s="1"/>
  <c r="L9" i="2" a="1"/>
  <c r="L9" i="2" s="1"/>
  <c r="V10" i="2" a="1"/>
  <c r="V10" i="2" s="1"/>
  <c r="AQ11" i="2" a="1"/>
  <c r="AQ11" i="2" s="1"/>
  <c r="X13" i="2" a="1"/>
  <c r="X13" i="2" s="1"/>
  <c r="D15" i="2" a="1"/>
  <c r="D15" i="2" s="1"/>
  <c r="AO2" i="2" a="1"/>
  <c r="AO2" i="2" s="1"/>
  <c r="Y4" i="2" a="1"/>
  <c r="Y4" i="2" s="1"/>
  <c r="AP5" i="2" a="1"/>
  <c r="AP5" i="2" s="1"/>
  <c r="Z7" i="2" a="1"/>
  <c r="Z7" i="2" s="1"/>
  <c r="AN8" i="2" a="1"/>
  <c r="AN8" i="2" s="1"/>
  <c r="AP10" i="2" a="1"/>
  <c r="AP10" i="2" s="1"/>
  <c r="I12" i="2" a="1"/>
  <c r="I12" i="2" s="1"/>
  <c r="AQ13" i="2" a="1"/>
  <c r="AQ13" i="2" s="1"/>
  <c r="H3" i="2" a="1"/>
  <c r="H3" i="2" s="1"/>
  <c r="AG4" i="2" a="1"/>
  <c r="AG4" i="2" s="1"/>
  <c r="I6" i="2" a="1"/>
  <c r="I6" i="2" s="1"/>
  <c r="AH7" i="2" a="1"/>
  <c r="AH7" i="2" s="1"/>
  <c r="M9" i="2" a="1"/>
  <c r="M9" i="2" s="1"/>
  <c r="W10" i="2" a="1"/>
  <c r="W10" i="2" s="1"/>
  <c r="J12" i="2" a="1"/>
  <c r="J12" i="2" s="1"/>
  <c r="AE13" i="2" a="1"/>
  <c r="AE13" i="2" s="1"/>
  <c r="I3" i="2" a="1"/>
  <c r="I3" i="2" s="1"/>
  <c r="Z4" i="2" a="1"/>
  <c r="Z4" i="2" s="1"/>
  <c r="J6" i="2" a="1"/>
  <c r="J6" i="2" s="1"/>
  <c r="AI7" i="2" a="1"/>
  <c r="AI7" i="2" s="1"/>
  <c r="U9" i="2" a="1"/>
  <c r="U9" i="2" s="1"/>
  <c r="AQ10" i="2" a="1"/>
  <c r="AQ10" i="2" s="1"/>
  <c r="AC12" i="2" a="1"/>
  <c r="AC12" i="2" s="1"/>
  <c r="D14" i="2" a="1"/>
  <c r="D14" i="2" s="1"/>
  <c r="S15" i="2" a="1"/>
  <c r="S15" i="2" s="1"/>
  <c r="C17" i="2" a="1"/>
  <c r="C17" i="2" s="1"/>
  <c r="T18" i="2" a="1"/>
  <c r="T18" i="2" s="1"/>
  <c r="AO19" i="2" a="1"/>
  <c r="AO19" i="2" s="1"/>
  <c r="J3" i="2" a="1"/>
  <c r="J3" i="2" s="1"/>
  <c r="AA4" i="2" a="1"/>
  <c r="AA4" i="2" s="1"/>
  <c r="K6" i="2" a="1"/>
  <c r="K6" i="2" s="1"/>
  <c r="AJ7" i="2" a="1"/>
  <c r="AJ7" i="2" s="1"/>
  <c r="H9" i="2" a="1"/>
  <c r="H9" i="2" s="1"/>
  <c r="AK10" i="2" a="1"/>
  <c r="AK10" i="2" s="1"/>
  <c r="L12" i="2" a="1"/>
  <c r="L12" i="2" s="1"/>
  <c r="AM13" i="2" a="1"/>
  <c r="AM13" i="2" s="1"/>
  <c r="D2" i="2" a="1"/>
  <c r="D2" i="2" s="1"/>
  <c r="AG3" i="2" a="1"/>
  <c r="AG3" i="2" s="1"/>
  <c r="I5" i="2" a="1"/>
  <c r="I5" i="2" s="1"/>
  <c r="AH6" i="2" a="1"/>
  <c r="AH6" i="2" s="1"/>
  <c r="P8" i="2" a="1"/>
  <c r="P8" i="2" s="1"/>
  <c r="AQ9" i="2" a="1"/>
  <c r="AQ9" i="2" s="1"/>
  <c r="AO11" i="2" a="1"/>
  <c r="AO11" i="2" s="1"/>
  <c r="H13" i="2" a="1"/>
  <c r="H13" i="2" s="1"/>
  <c r="AK14" i="2" a="1"/>
  <c r="AK14" i="2" s="1"/>
  <c r="AF2" i="2" a="1"/>
  <c r="AF2" i="2" s="1"/>
  <c r="O4" i="2" a="1"/>
  <c r="O4" i="2" s="1"/>
  <c r="AF5" i="2" a="1"/>
  <c r="AF5" i="2" s="1"/>
  <c r="P7" i="2" a="1"/>
  <c r="P7" i="2" s="1"/>
  <c r="J9" i="2" a="1"/>
  <c r="J9" i="2" s="1"/>
  <c r="AG10" i="2" a="1"/>
  <c r="AG10" i="2" s="1"/>
  <c r="S12" i="2" a="1"/>
  <c r="S12" i="2" s="1"/>
  <c r="Z2" i="2" a="1"/>
  <c r="Z2" i="2" s="1"/>
  <c r="H4" i="2" a="1"/>
  <c r="H4" i="2" s="1"/>
  <c r="AG5" i="2" a="1"/>
  <c r="AG5" i="2" s="1"/>
  <c r="I7" i="2" a="1"/>
  <c r="I7" i="2" s="1"/>
  <c r="AE8" i="2" a="1"/>
  <c r="AE8" i="2" s="1"/>
  <c r="I10" i="2" a="1"/>
  <c r="I10" i="2" s="1"/>
  <c r="AD11" i="2" a="1"/>
  <c r="AD11" i="2" s="1"/>
  <c r="W13" i="2" a="1"/>
  <c r="W13" i="2" s="1"/>
  <c r="AH2" i="2" a="1"/>
  <c r="AH2" i="2" s="1"/>
  <c r="X4" i="2" a="1"/>
  <c r="X4" i="2" s="1"/>
  <c r="AO5" i="2" a="1"/>
  <c r="AO5" i="2" s="1"/>
  <c r="Y7" i="2" a="1"/>
  <c r="Y7" i="2" s="1"/>
  <c r="R9" i="2" a="1"/>
  <c r="R9" i="2" s="1"/>
  <c r="AB10" i="2" a="1"/>
  <c r="AB10" i="2" s="1"/>
  <c r="H12" i="2" a="1"/>
  <c r="H12" i="2" s="1"/>
  <c r="AD13" i="2" a="1"/>
  <c r="AD13" i="2" s="1"/>
  <c r="J15" i="2" a="1"/>
  <c r="J15" i="2" s="1"/>
  <c r="G3" i="2" a="1"/>
  <c r="G3" i="2" s="1"/>
  <c r="AF4" i="2" a="1"/>
  <c r="AF4" i="2" s="1"/>
  <c r="H6" i="2" a="1"/>
  <c r="H6" i="2" s="1"/>
  <c r="AG7" i="2" a="1"/>
  <c r="AG7" i="2" s="1"/>
  <c r="E9" i="2" a="1"/>
  <c r="E9" i="2" s="1"/>
  <c r="F11" i="2" a="1"/>
  <c r="F11" i="2" s="1"/>
  <c r="V12" i="2" a="1"/>
  <c r="V12" i="2" s="1"/>
  <c r="H14" i="2" a="1"/>
  <c r="H14" i="2" s="1"/>
  <c r="O3" i="2" a="1"/>
  <c r="O3" i="2" s="1"/>
  <c r="AN4" i="2" a="1"/>
  <c r="AN4" i="2" s="1"/>
  <c r="X6" i="2" a="1"/>
  <c r="X6" i="2" s="1"/>
  <c r="AO7" i="2" a="1"/>
  <c r="AO7" i="2" s="1"/>
  <c r="T9" i="2" a="1"/>
  <c r="T9" i="2" s="1"/>
  <c r="AD10" i="2" a="1"/>
  <c r="AD10" i="2" s="1"/>
  <c r="P12" i="2" a="1"/>
  <c r="P12" i="2" s="1"/>
  <c r="AL13" i="2" a="1"/>
  <c r="AL13" i="2" s="1"/>
  <c r="P3" i="2" a="1"/>
  <c r="P3" i="2" s="1"/>
  <c r="AH4" i="2" a="1"/>
  <c r="AH4" i="2" s="1"/>
  <c r="Q6" i="2" a="1"/>
  <c r="Q6" i="2" s="1"/>
  <c r="AP7" i="2" a="1"/>
  <c r="AP7" i="2" s="1"/>
  <c r="AI9" i="2" a="1"/>
  <c r="AI9" i="2" s="1"/>
  <c r="H11" i="2" a="1"/>
  <c r="H11" i="2" s="1"/>
  <c r="AJ12" i="2" a="1"/>
  <c r="AJ12" i="2" s="1"/>
  <c r="P14" i="2" a="1"/>
  <c r="P14" i="2" s="1"/>
  <c r="AB15" i="2" a="1"/>
  <c r="AB15" i="2" s="1"/>
  <c r="O17" i="2" a="1"/>
  <c r="O17" i="2" s="1"/>
  <c r="Y18" i="2" a="1"/>
  <c r="Y18" i="2" s="1"/>
  <c r="E20" i="2" a="1"/>
  <c r="E20" i="2" s="1"/>
  <c r="AH21" i="2" a="1"/>
  <c r="AH21" i="2" s="1"/>
  <c r="AI22" i="2" a="1"/>
  <c r="AI22" i="2" s="1"/>
  <c r="I24" i="2" a="1"/>
  <c r="I24" i="2" s="1"/>
  <c r="AF25" i="2" a="1"/>
  <c r="AF25" i="2" s="1"/>
  <c r="V13" i="2" a="1"/>
  <c r="V13" i="2" s="1"/>
  <c r="L16" i="2" a="1"/>
  <c r="L16" i="2" s="1"/>
  <c r="AA17" i="2" a="1"/>
  <c r="AA17" i="2" s="1"/>
  <c r="V19" i="2" a="1"/>
  <c r="V19" i="2" s="1"/>
  <c r="C21" i="2" a="1"/>
  <c r="C21" i="2" s="1"/>
  <c r="AP22" i="2" a="1"/>
  <c r="AP22" i="2" s="1"/>
  <c r="Z24" i="2" a="1"/>
  <c r="Z24" i="2" s="1"/>
  <c r="H26" i="2" a="1"/>
  <c r="H26" i="2" s="1"/>
  <c r="AB23" i="2" a="1"/>
  <c r="AB23" i="2" s="1"/>
  <c r="H16" i="2" a="1"/>
  <c r="H16" i="2" s="1"/>
  <c r="AM17" i="2" a="1"/>
  <c r="AM17" i="2" s="1"/>
  <c r="Q19" i="2" a="1"/>
  <c r="Q19" i="2" s="1"/>
  <c r="Q3" i="2" a="1"/>
  <c r="Q3" i="2" s="1"/>
  <c r="AP4" i="2" a="1"/>
  <c r="AP4" i="2" s="1"/>
  <c r="R6" i="2" a="1"/>
  <c r="R6" i="2" s="1"/>
  <c r="AQ7" i="2" a="1"/>
  <c r="AQ7" i="2" s="1"/>
  <c r="N9" i="2" a="1"/>
  <c r="N9" i="2" s="1"/>
  <c r="I11" i="2" a="1"/>
  <c r="I11" i="2" s="1"/>
  <c r="Q12" i="2" a="1"/>
  <c r="Q12" i="2" s="1"/>
  <c r="E14" i="2" a="1"/>
  <c r="E14" i="2" s="1"/>
  <c r="K2" i="2" a="1"/>
  <c r="K2" i="2" s="1"/>
  <c r="AN3" i="2" a="1"/>
  <c r="AN3" i="2" s="1"/>
  <c r="X5" i="2" a="1"/>
  <c r="X5" i="2" s="1"/>
  <c r="AO6" i="2" a="1"/>
  <c r="AO6" i="2" s="1"/>
  <c r="AD8" i="2" a="1"/>
  <c r="AD8" i="2" s="1"/>
  <c r="H10" i="2" a="1"/>
  <c r="H10" i="2" s="1"/>
  <c r="F12" i="2" a="1"/>
  <c r="F12" i="2" s="1"/>
  <c r="U13" i="2" a="1"/>
  <c r="U13" i="2" s="1"/>
  <c r="AP14" i="2" a="1"/>
  <c r="AP14" i="2" s="1"/>
  <c r="AM2" i="2" a="1"/>
  <c r="AM2" i="2" s="1"/>
  <c r="V4" i="2" a="1"/>
  <c r="V4" i="2" s="1"/>
  <c r="F6" i="2" a="1"/>
  <c r="F6" i="2" s="1"/>
  <c r="W7" i="2" a="1"/>
  <c r="W7" i="2" s="1"/>
  <c r="P9" i="2" a="1"/>
  <c r="P9" i="2" s="1"/>
  <c r="AM10" i="2" a="1"/>
  <c r="AM10" i="2" s="1"/>
  <c r="AF12" i="2" a="1"/>
  <c r="AF12" i="2" s="1"/>
  <c r="AG2" i="2" a="1"/>
  <c r="AG2" i="2" s="1"/>
  <c r="P4" i="2" a="1"/>
  <c r="P4" i="2" s="1"/>
  <c r="AN5" i="2" a="1"/>
  <c r="AN5" i="2" s="1"/>
  <c r="Q7" i="2" a="1"/>
  <c r="Q7" i="2" s="1"/>
  <c r="AL8" i="2" a="1"/>
  <c r="AL8" i="2" s="1"/>
  <c r="N10" i="2" a="1"/>
  <c r="N10" i="2" s="1"/>
  <c r="AJ11" i="2" a="1"/>
  <c r="AJ11" i="2" s="1"/>
  <c r="AC13" i="2" a="1"/>
  <c r="AC13" i="2" s="1"/>
  <c r="F3" i="2" a="1"/>
  <c r="F3" i="2" s="1"/>
  <c r="AE4" i="2" a="1"/>
  <c r="AE4" i="2" s="1"/>
  <c r="O6" i="2" a="1"/>
  <c r="O6" i="2" s="1"/>
  <c r="AF7" i="2" a="1"/>
  <c r="AF7" i="2" s="1"/>
  <c r="Y9" i="2" a="1"/>
  <c r="Y9" i="2" s="1"/>
  <c r="AH10" i="2" a="1"/>
  <c r="AH10" i="2" s="1"/>
  <c r="O12" i="2" a="1"/>
  <c r="O12" i="2" s="1"/>
  <c r="AP13" i="2" a="1"/>
  <c r="AP13" i="2" s="1"/>
  <c r="Q15" i="2" a="1"/>
  <c r="Q15" i="2" s="1"/>
  <c r="N3" i="2" a="1"/>
  <c r="N3" i="2" s="1"/>
  <c r="AM4" i="2" a="1"/>
  <c r="AM4" i="2" s="1"/>
  <c r="P6" i="2" a="1"/>
  <c r="P6" i="2" s="1"/>
  <c r="AN7" i="2" a="1"/>
  <c r="AN7" i="2" s="1"/>
  <c r="S9" i="2" a="1"/>
  <c r="S9" i="2" s="1"/>
  <c r="M11" i="2" a="1"/>
  <c r="M11" i="2" s="1"/>
  <c r="AH12" i="2" a="1"/>
  <c r="AH12" i="2" s="1"/>
  <c r="O14" i="2" a="1"/>
  <c r="O14" i="2" s="1"/>
  <c r="W3" i="2" a="1"/>
  <c r="W3" i="2" s="1"/>
  <c r="G5" i="2" a="1"/>
  <c r="G5" i="2" s="1"/>
  <c r="AE6" i="2" a="1"/>
  <c r="AE6" i="2" s="1"/>
  <c r="Y6" i="2" a="1"/>
  <c r="Y6" i="2" s="1"/>
  <c r="AE18" i="2" a="1"/>
  <c r="AE18" i="2" s="1"/>
  <c r="X25" i="2" a="1"/>
  <c r="X25" i="2" s="1"/>
  <c r="P19" i="2" a="1"/>
  <c r="P19" i="2" s="1"/>
  <c r="AO25" i="2" a="1"/>
  <c r="AO25" i="2" s="1"/>
  <c r="AN16" i="2" a="1"/>
  <c r="AN16" i="2" s="1"/>
  <c r="W19" i="2" a="1"/>
  <c r="W19" i="2" s="1"/>
  <c r="P21" i="2" a="1"/>
  <c r="P21" i="2" s="1"/>
  <c r="U22" i="2" a="1"/>
  <c r="U22" i="2" s="1"/>
  <c r="AI13" i="2" a="1"/>
  <c r="AI13" i="2" s="1"/>
  <c r="N16" i="2" a="1"/>
  <c r="N16" i="2" s="1"/>
  <c r="AB17" i="2" a="1"/>
  <c r="AB17" i="2" s="1"/>
  <c r="R19" i="2" a="1"/>
  <c r="R19" i="2" s="1"/>
  <c r="D21" i="2" a="1"/>
  <c r="D21" i="2" s="1"/>
  <c r="I23" i="2" a="1"/>
  <c r="I23" i="2" s="1"/>
  <c r="AJ24" i="2" a="1"/>
  <c r="AJ24" i="2" s="1"/>
  <c r="R26" i="2" a="1"/>
  <c r="R26" i="2" s="1"/>
  <c r="AC24" i="2" a="1"/>
  <c r="AC24" i="2" s="1"/>
  <c r="AE15" i="2" a="1"/>
  <c r="AE15" i="2" s="1"/>
  <c r="L17" i="2" a="1"/>
  <c r="L17" i="2" s="1"/>
  <c r="V18" i="2" a="1"/>
  <c r="V18" i="2" s="1"/>
  <c r="AE19" i="2" a="1"/>
  <c r="AE19" i="2" s="1"/>
  <c r="X21" i="2" a="1"/>
  <c r="X21" i="2" s="1"/>
  <c r="AA22" i="2" a="1"/>
  <c r="AA22" i="2" s="1"/>
  <c r="E24" i="2" a="1"/>
  <c r="E24" i="2" s="1"/>
  <c r="X15" i="2" a="1"/>
  <c r="X15" i="2" s="1"/>
  <c r="M17" i="2" a="1"/>
  <c r="M17" i="2" s="1"/>
  <c r="G19" i="2" a="1"/>
  <c r="G19" i="2" s="1"/>
  <c r="V20" i="2" a="1"/>
  <c r="V20" i="2" s="1"/>
  <c r="L22" i="2" a="1"/>
  <c r="L22" i="2" s="1"/>
  <c r="F24" i="2" a="1"/>
  <c r="F24" i="2" s="1"/>
  <c r="AC25" i="2" a="1"/>
  <c r="AC25" i="2" s="1"/>
  <c r="B11" i="2" a="1"/>
  <c r="B11" i="2" s="1"/>
  <c r="Y14" i="2" a="1"/>
  <c r="Y14" i="2" s="1"/>
  <c r="W16" i="2" a="1"/>
  <c r="W16" i="2" s="1"/>
  <c r="W18" i="2" a="1"/>
  <c r="W18" i="2" s="1"/>
  <c r="K20" i="2" a="1"/>
  <c r="K20" i="2" s="1"/>
  <c r="S21" i="2" a="1"/>
  <c r="S21" i="2" s="1"/>
  <c r="AC22" i="2" a="1"/>
  <c r="AC22" i="2" s="1"/>
  <c r="G24" i="2" a="1"/>
  <c r="G24" i="2" s="1"/>
  <c r="AD25" i="2" a="1"/>
  <c r="AD25" i="2" s="1"/>
  <c r="I15" i="2" a="1"/>
  <c r="I15" i="2" s="1"/>
  <c r="AQ16" i="2" a="1"/>
  <c r="AQ16" i="2" s="1"/>
  <c r="S18" i="2" a="1"/>
  <c r="S18" i="2" s="1"/>
  <c r="AG19" i="2" a="1"/>
  <c r="AG19" i="2" s="1"/>
  <c r="T21" i="2" a="1"/>
  <c r="T21" i="2" s="1"/>
  <c r="Y23" i="2" a="1"/>
  <c r="Y23" i="2" s="1"/>
  <c r="G25" i="2" a="1"/>
  <c r="G25" i="2" s="1"/>
  <c r="G8" i="2" a="1"/>
  <c r="G8" i="2" s="1"/>
  <c r="H8" i="2" a="1"/>
  <c r="H8" i="2" s="1"/>
  <c r="L20" i="2" a="1"/>
  <c r="L20" i="2" s="1"/>
  <c r="AN25" i="2" a="1"/>
  <c r="AN25" i="2" s="1"/>
  <c r="AC19" i="2" a="1"/>
  <c r="AC19" i="2" s="1"/>
  <c r="P26" i="2" a="1"/>
  <c r="P26" i="2" s="1"/>
  <c r="E17" i="2" a="1"/>
  <c r="E17" i="2" s="1"/>
  <c r="AP19" i="2" a="1"/>
  <c r="AP19" i="2" s="1"/>
  <c r="W21" i="2" a="1"/>
  <c r="W21" i="2" s="1"/>
  <c r="Z22" i="2" a="1"/>
  <c r="Z22" i="2" s="1"/>
  <c r="S14" i="2" a="1"/>
  <c r="S14" i="2" s="1"/>
  <c r="U16" i="2" a="1"/>
  <c r="U16" i="2" s="1"/>
  <c r="AG17" i="2" a="1"/>
  <c r="AG17" i="2" s="1"/>
  <c r="AD19" i="2" a="1"/>
  <c r="AD19" i="2" s="1"/>
  <c r="K21" i="2" a="1"/>
  <c r="K21" i="2" s="1"/>
  <c r="O23" i="2" a="1"/>
  <c r="O23" i="2" s="1"/>
  <c r="C25" i="2" a="1"/>
  <c r="C25" i="2" s="1"/>
  <c r="Z26" i="2" a="1"/>
  <c r="Z26" i="2" s="1"/>
  <c r="D25" i="2" a="1"/>
  <c r="D25" i="2" s="1"/>
  <c r="AL15" i="2" a="1"/>
  <c r="AL15" i="2" s="1"/>
  <c r="R17" i="2" a="1"/>
  <c r="R17" i="2" s="1"/>
  <c r="AC18" i="2" a="1"/>
  <c r="AC18" i="2" s="1"/>
  <c r="AK19" i="2" a="1"/>
  <c r="AK19" i="2" s="1"/>
  <c r="AD21" i="2" a="1"/>
  <c r="AD21" i="2" s="1"/>
  <c r="AG22" i="2" a="1"/>
  <c r="AG22" i="2" s="1"/>
  <c r="U24" i="2" a="1"/>
  <c r="U24" i="2" s="1"/>
  <c r="AM15" i="2" a="1"/>
  <c r="AM15" i="2" s="1"/>
  <c r="W17" i="2" a="1"/>
  <c r="W17" i="2" s="1"/>
  <c r="T19" i="2" a="1"/>
  <c r="T19" i="2" s="1"/>
  <c r="AB20" i="2" a="1"/>
  <c r="AB20" i="2" s="1"/>
  <c r="AB22" i="2" a="1"/>
  <c r="AB22" i="2" s="1"/>
  <c r="N24" i="2" a="1"/>
  <c r="N24" i="2" s="1"/>
  <c r="AK25" i="2" a="1"/>
  <c r="AK25" i="2" s="1"/>
  <c r="B19" i="2" a="1"/>
  <c r="B19" i="2" s="1"/>
  <c r="AL14" i="2" a="1"/>
  <c r="AL14" i="2" s="1"/>
  <c r="AE16" i="2" a="1"/>
  <c r="AE16" i="2" s="1"/>
  <c r="AD18" i="2" a="1"/>
  <c r="AD18" i="2" s="1"/>
  <c r="P20" i="2" a="1"/>
  <c r="P20" i="2" s="1"/>
  <c r="AF21" i="2" a="1"/>
  <c r="AF21" i="2" s="1"/>
  <c r="AH22" i="2" a="1"/>
  <c r="AH22" i="2" s="1"/>
  <c r="O24" i="2" a="1"/>
  <c r="O24" i="2" s="1"/>
  <c r="AL25" i="2" a="1"/>
  <c r="AL25" i="2" s="1"/>
  <c r="Z15" i="2" a="1"/>
  <c r="Z15" i="2" s="1"/>
  <c r="I17" i="2" a="1"/>
  <c r="I17" i="2" s="1"/>
  <c r="X18" i="2" a="1"/>
  <c r="X18" i="2" s="1"/>
  <c r="AN19" i="2" a="1"/>
  <c r="AN19" i="2" s="1"/>
  <c r="Z21" i="2" a="1"/>
  <c r="Z21" i="2" s="1"/>
  <c r="AG23" i="2" a="1"/>
  <c r="AG23" i="2" s="1"/>
  <c r="O25" i="2" a="1"/>
  <c r="O25" i="2" s="1"/>
  <c r="AL26" i="2" a="1"/>
  <c r="AL26" i="2" s="1"/>
  <c r="AA24" i="2" a="1"/>
  <c r="AA24" i="2" s="1"/>
  <c r="I26" i="2" a="1"/>
  <c r="I26" i="2" s="1"/>
  <c r="Q26" i="2" a="1"/>
  <c r="Q26" i="2" s="1"/>
  <c r="Y26" i="2" a="1"/>
  <c r="Y26" i="2" s="1"/>
  <c r="J25" i="2" a="1"/>
  <c r="J25" i="2" s="1"/>
  <c r="AA9" i="2" a="1"/>
  <c r="AA9" i="2" s="1"/>
  <c r="AO9" i="2" a="1"/>
  <c r="AO9" i="2" s="1"/>
  <c r="U21" i="2" a="1"/>
  <c r="U21" i="2" s="1"/>
  <c r="S24" i="2" a="1"/>
  <c r="S24" i="2" s="1"/>
  <c r="AK20" i="2" a="1"/>
  <c r="AK20" i="2" s="1"/>
  <c r="B23" i="2" a="1"/>
  <c r="B23" i="2" s="1"/>
  <c r="AF17" i="2" a="1"/>
  <c r="AF17" i="2" s="1"/>
  <c r="G20" i="2" a="1"/>
  <c r="G20" i="2" s="1"/>
  <c r="AB21" i="2" a="1"/>
  <c r="AB21" i="2" s="1"/>
  <c r="AE22" i="2" a="1"/>
  <c r="AE22" i="2" s="1"/>
  <c r="AE14" i="2" a="1"/>
  <c r="AE14" i="2" s="1"/>
  <c r="AB16" i="2" a="1"/>
  <c r="AB16" i="2" s="1"/>
  <c r="J18" i="2" a="1"/>
  <c r="J18" i="2" s="1"/>
  <c r="AJ19" i="2" a="1"/>
  <c r="AJ19" i="2" s="1"/>
  <c r="Q21" i="2" a="1"/>
  <c r="Q21" i="2" s="1"/>
  <c r="AC23" i="2" a="1"/>
  <c r="AC23" i="2" s="1"/>
  <c r="K25" i="2" a="1"/>
  <c r="K25" i="2" s="1"/>
  <c r="AH26" i="2" a="1"/>
  <c r="AH26" i="2" s="1"/>
  <c r="T25" i="2" a="1"/>
  <c r="T25" i="2" s="1"/>
  <c r="I16" i="2" a="1"/>
  <c r="I16" i="2" s="1"/>
  <c r="AC17" i="2" a="1"/>
  <c r="AC17" i="2" s="1"/>
  <c r="AH18" i="2" a="1"/>
  <c r="AH18" i="2" s="1"/>
  <c r="I20" i="2" a="1"/>
  <c r="I20" i="2" s="1"/>
  <c r="AJ21" i="2" a="1"/>
  <c r="AJ21" i="2" s="1"/>
  <c r="AL22" i="2" a="1"/>
  <c r="AL22" i="2" s="1"/>
  <c r="AK24" i="2" a="1"/>
  <c r="AK24" i="2" s="1"/>
  <c r="C16" i="2" a="1"/>
  <c r="C16" i="2" s="1"/>
  <c r="AI17" i="2" a="1"/>
  <c r="AI17" i="2" s="1"/>
  <c r="Y19" i="2" a="1"/>
  <c r="Y19" i="2" s="1"/>
  <c r="AO20" i="2" a="1"/>
  <c r="AO20" i="2" s="1"/>
  <c r="D23" i="2" a="1"/>
  <c r="D23" i="2" s="1"/>
  <c r="V24" i="2" a="1"/>
  <c r="V24" i="2" s="1"/>
  <c r="D26" i="2" a="1"/>
  <c r="D26" i="2" s="1"/>
  <c r="B2" i="2" a="1"/>
  <c r="B2" i="2" s="1"/>
  <c r="R15" i="2" a="1"/>
  <c r="R15" i="2" s="1"/>
  <c r="AK16" i="2" a="1"/>
  <c r="AK16" i="2" s="1"/>
  <c r="AJ18" i="2" a="1"/>
  <c r="AJ18" i="2" s="1"/>
  <c r="W20" i="2" a="1"/>
  <c r="W20" i="2" s="1"/>
  <c r="AL21" i="2" a="1"/>
  <c r="AL21" i="2" s="1"/>
  <c r="AM22" i="2" a="1"/>
  <c r="AM22" i="2" s="1"/>
  <c r="W24" i="2" a="1"/>
  <c r="W24" i="2" s="1"/>
  <c r="E26" i="2" a="1"/>
  <c r="E26" i="2" s="1"/>
  <c r="AG15" i="2" a="1"/>
  <c r="AG15" i="2" s="1"/>
  <c r="N17" i="2" a="1"/>
  <c r="N17" i="2" s="1"/>
  <c r="AK18" i="2" a="1"/>
  <c r="AK18" i="2" s="1"/>
  <c r="D20" i="2" a="1"/>
  <c r="D20" i="2" s="1"/>
  <c r="AG21" i="2" a="1"/>
  <c r="AG21" i="2" s="1"/>
  <c r="AO23" i="2" a="1"/>
  <c r="AO23" i="2" s="1"/>
  <c r="W25" i="2" a="1"/>
  <c r="W25" i="2" s="1"/>
  <c r="B5" i="2" a="1"/>
  <c r="B5" i="2" s="1"/>
  <c r="AP25" i="2" a="1"/>
  <c r="AP25" i="2" s="1"/>
  <c r="AO26" i="2" a="1"/>
  <c r="AO26" i="2" s="1"/>
  <c r="B8" i="2" a="1"/>
  <c r="B8" i="2" s="1"/>
  <c r="B16" i="2" a="1"/>
  <c r="B16" i="2" s="1"/>
  <c r="AI10" i="2" a="1"/>
  <c r="AI10" i="2" s="1"/>
  <c r="N11" i="2" a="1"/>
  <c r="N11" i="2" s="1"/>
  <c r="AM21" i="2" a="1"/>
  <c r="AM21" i="2" s="1"/>
  <c r="AB14" i="2" a="1"/>
  <c r="AB14" i="2" s="1"/>
  <c r="I21" i="2" a="1"/>
  <c r="I21" i="2" s="1"/>
  <c r="C24" i="2" a="1"/>
  <c r="C24" i="2" s="1"/>
  <c r="D18" i="2" a="1"/>
  <c r="D18" i="2" s="1"/>
  <c r="M20" i="2" a="1"/>
  <c r="M20" i="2" s="1"/>
  <c r="AI21" i="2" a="1"/>
  <c r="AI21" i="2" s="1"/>
  <c r="AK22" i="2" a="1"/>
  <c r="AK22" i="2" s="1"/>
  <c r="C15" i="2" a="1"/>
  <c r="C15" i="2" s="1"/>
  <c r="AI16" i="2" a="1"/>
  <c r="AI16" i="2" s="1"/>
  <c r="P18" i="2" a="1"/>
  <c r="P18" i="2" s="1"/>
  <c r="AQ19" i="2" a="1"/>
  <c r="AQ19" i="2" s="1"/>
  <c r="AC21" i="2" a="1"/>
  <c r="AC21" i="2" s="1"/>
  <c r="AK23" i="2" a="1"/>
  <c r="AK23" i="2" s="1"/>
  <c r="S25" i="2" a="1"/>
  <c r="S25" i="2" s="1"/>
  <c r="AP26" i="2" a="1"/>
  <c r="AP26" i="2" s="1"/>
  <c r="AN13" i="2" a="1"/>
  <c r="AN13" i="2" s="1"/>
  <c r="O16" i="2" a="1"/>
  <c r="O16" i="2" s="1"/>
  <c r="AH17" i="2" a="1"/>
  <c r="AH17" i="2" s="1"/>
  <c r="AO18" i="2" a="1"/>
  <c r="AO18" i="2" s="1"/>
  <c r="U20" i="2" a="1"/>
  <c r="U20" i="2" s="1"/>
  <c r="AP21" i="2" a="1"/>
  <c r="AP21" i="2" s="1"/>
  <c r="C23" i="2" a="1"/>
  <c r="C23" i="2" s="1"/>
  <c r="L25" i="2" a="1"/>
  <c r="L25" i="2" s="1"/>
  <c r="J16" i="2" a="1"/>
  <c r="J16" i="2" s="1"/>
  <c r="AO17" i="2" a="1"/>
  <c r="AO17" i="2" s="1"/>
  <c r="AF19" i="2" a="1"/>
  <c r="AF19" i="2" s="1"/>
  <c r="L21" i="2" a="1"/>
  <c r="L21" i="2" s="1"/>
  <c r="J23" i="2" a="1"/>
  <c r="J23" i="2" s="1"/>
  <c r="AD24" i="2" a="1"/>
  <c r="AD24" i="2" s="1"/>
  <c r="L26" i="2" a="1"/>
  <c r="L26" i="2" s="1"/>
  <c r="M26" i="2" a="1"/>
  <c r="M26" i="2" s="1"/>
  <c r="Y15" i="2" a="1"/>
  <c r="Y15" i="2" s="1"/>
  <c r="H17" i="2" a="1"/>
  <c r="H17" i="2" s="1"/>
  <c r="AP18" i="2" a="1"/>
  <c r="AP18" i="2" s="1"/>
  <c r="AC20" i="2" a="1"/>
  <c r="AC20" i="2" s="1"/>
  <c r="AQ21" i="2" a="1"/>
  <c r="AQ21" i="2" s="1"/>
  <c r="E23" i="2" a="1"/>
  <c r="E23" i="2" s="1"/>
  <c r="AE24" i="2" a="1"/>
  <c r="AE24" i="2" s="1"/>
  <c r="U26" i="2" a="1"/>
  <c r="U26" i="2" s="1"/>
  <c r="E16" i="2" a="1"/>
  <c r="E16" i="2" s="1"/>
  <c r="Y17" i="2" a="1"/>
  <c r="Y17" i="2" s="1"/>
  <c r="AQ18" i="2" a="1"/>
  <c r="AQ18" i="2" s="1"/>
  <c r="Q20" i="2" a="1"/>
  <c r="Q20" i="2" s="1"/>
  <c r="H22" i="2" a="1"/>
  <c r="H22" i="2" s="1"/>
  <c r="H24" i="2" a="1"/>
  <c r="H24" i="2" s="1"/>
  <c r="AE25" i="2" a="1"/>
  <c r="AE25" i="2" s="1"/>
  <c r="B13" i="2" a="1"/>
  <c r="B13" i="2" s="1"/>
  <c r="AG26" i="2" a="1"/>
  <c r="AG26" i="2" s="1"/>
  <c r="B24" i="2" a="1"/>
  <c r="B24" i="2" s="1"/>
  <c r="AA26" i="2" a="1"/>
  <c r="AA26" i="2" s="1"/>
  <c r="P24" i="2" a="1"/>
  <c r="P24" i="2" s="1"/>
  <c r="B21" i="2" a="1"/>
  <c r="B21" i="2" s="1"/>
  <c r="Z25" i="2" a="1"/>
  <c r="Z25" i="2" s="1"/>
  <c r="W12" i="2" a="1"/>
  <c r="W12" i="2" s="1"/>
  <c r="AP12" i="2" a="1"/>
  <c r="AP12" i="2" s="1"/>
  <c r="AD22" i="2" a="1"/>
  <c r="AD22" i="2" s="1"/>
  <c r="G16" i="2" a="1"/>
  <c r="G16" i="2" s="1"/>
  <c r="AJ22" i="2" a="1"/>
  <c r="AJ22" i="2" s="1"/>
  <c r="L15" i="2" a="1"/>
  <c r="L15" i="2" s="1"/>
  <c r="U18" i="2" a="1"/>
  <c r="U18" i="2" s="1"/>
  <c r="T20" i="2" a="1"/>
  <c r="T20" i="2" s="1"/>
  <c r="AN21" i="2" a="1"/>
  <c r="AN21" i="2" s="1"/>
  <c r="H23" i="2" a="1"/>
  <c r="H23" i="2" s="1"/>
  <c r="V15" i="2" a="1"/>
  <c r="V15" i="2" s="1"/>
  <c r="F17" i="2" a="1"/>
  <c r="F17" i="2" s="1"/>
  <c r="AB18" i="2" a="1"/>
  <c r="AB18" i="2" s="1"/>
  <c r="H20" i="2" a="1"/>
  <c r="H20" i="2" s="1"/>
  <c r="AO21" i="2" a="1"/>
  <c r="AO21" i="2" s="1"/>
  <c r="D24" i="2" a="1"/>
  <c r="D24" i="2" s="1"/>
  <c r="AA25" i="2" a="1"/>
  <c r="AA25" i="2" s="1"/>
  <c r="B9" i="2" a="1"/>
  <c r="B9" i="2" s="1"/>
  <c r="U14" i="2" a="1"/>
  <c r="U14" i="2" s="1"/>
  <c r="V16" i="2" a="1"/>
  <c r="V16" i="2" s="1"/>
  <c r="AN17" i="2" a="1"/>
  <c r="AN17" i="2" s="1"/>
  <c r="F19" i="2" a="1"/>
  <c r="F19" i="2" s="1"/>
  <c r="AA20" i="2" a="1"/>
  <c r="AA20" i="2" s="1"/>
  <c r="F22" i="2" a="1"/>
  <c r="F22" i="2" s="1"/>
  <c r="P23" i="2" a="1"/>
  <c r="P23" i="2" s="1"/>
  <c r="AB25" i="2" a="1"/>
  <c r="AB25" i="2" s="1"/>
  <c r="P16" i="2" a="1"/>
  <c r="P16" i="2" s="1"/>
  <c r="F18" i="2" a="1"/>
  <c r="F18" i="2" s="1"/>
  <c r="AL19" i="2" a="1"/>
  <c r="AL19" i="2" s="1"/>
  <c r="R21" i="2" a="1"/>
  <c r="R21" i="2" s="1"/>
  <c r="Q23" i="2" a="1"/>
  <c r="Q23" i="2" s="1"/>
  <c r="AL24" i="2" a="1"/>
  <c r="AL24" i="2" s="1"/>
  <c r="T26" i="2" a="1"/>
  <c r="T26" i="2" s="1"/>
  <c r="AC26" i="2" a="1"/>
  <c r="AC26" i="2" s="1"/>
  <c r="AF15" i="2" a="1"/>
  <c r="AF15" i="2" s="1"/>
  <c r="S17" i="2" a="1"/>
  <c r="S17" i="2" s="1"/>
  <c r="H19" i="2" a="1"/>
  <c r="H19" i="2" s="1"/>
  <c r="AI20" i="2" a="1"/>
  <c r="AI20" i="2" s="1"/>
  <c r="G22" i="2" a="1"/>
  <c r="G22" i="2" s="1"/>
  <c r="K23" i="2" a="1"/>
  <c r="K23" i="2" s="1"/>
  <c r="AM24" i="2" a="1"/>
  <c r="AM24" i="2" s="1"/>
  <c r="AK26" i="2" a="1"/>
  <c r="AK26" i="2" s="1"/>
  <c r="K16" i="2" a="1"/>
  <c r="K16" i="2" s="1"/>
  <c r="AK17" i="2" a="1"/>
  <c r="AK17" i="2" s="1"/>
  <c r="I19" i="2" a="1"/>
  <c r="I19" i="2" s="1"/>
  <c r="AD20" i="2" a="1"/>
  <c r="AD20" i="2" s="1"/>
  <c r="X22" i="2" a="1"/>
  <c r="X22" i="2" s="1"/>
  <c r="AM25" i="2" a="1"/>
  <c r="AM25" i="2" s="1"/>
  <c r="AI24" i="2" a="1"/>
  <c r="AI24" i="2" s="1"/>
  <c r="C14" i="2" a="1"/>
  <c r="C14" i="2" s="1"/>
  <c r="V14" i="2" a="1"/>
  <c r="V14" i="2" s="1"/>
  <c r="AO22" i="2" a="1"/>
  <c r="AO22" i="2" s="1"/>
  <c r="T16" i="2" a="1"/>
  <c r="T16" i="2" s="1"/>
  <c r="G23" i="2" a="1"/>
  <c r="G23" i="2" s="1"/>
  <c r="AP15" i="2" a="1"/>
  <c r="AP15" i="2" s="1"/>
  <c r="AA18" i="2" a="1"/>
  <c r="AA18" i="2" s="1"/>
  <c r="Z20" i="2" a="1"/>
  <c r="Z20" i="2" s="1"/>
  <c r="E22" i="2" a="1"/>
  <c r="E22" i="2" s="1"/>
  <c r="N23" i="2" a="1"/>
  <c r="N23" i="2" s="1"/>
  <c r="AD15" i="2" a="1"/>
  <c r="AD15" i="2" s="1"/>
  <c r="K17" i="2" a="1"/>
  <c r="K17" i="2" s="1"/>
  <c r="AG18" i="2" a="1"/>
  <c r="AG18" i="2" s="1"/>
  <c r="N20" i="2" a="1"/>
  <c r="N20" i="2" s="1"/>
  <c r="P22" i="2" a="1"/>
  <c r="P22" i="2" s="1"/>
  <c r="L24" i="2" a="1"/>
  <c r="L24" i="2" s="1"/>
  <c r="AI25" i="2" a="1"/>
  <c r="AI25" i="2" s="1"/>
  <c r="B17" i="2" a="1"/>
  <c r="B17" i="2" s="1"/>
  <c r="AG14" i="2" a="1"/>
  <c r="AG14" i="2" s="1"/>
  <c r="AC16" i="2" a="1"/>
  <c r="AC16" i="2" s="1"/>
  <c r="E18" i="2" a="1"/>
  <c r="E18" i="2" s="1"/>
  <c r="L19" i="2" a="1"/>
  <c r="L19" i="2" s="1"/>
  <c r="AH20" i="2" a="1"/>
  <c r="AH20" i="2" s="1"/>
  <c r="K22" i="2" a="1"/>
  <c r="K22" i="2" s="1"/>
  <c r="V23" i="2" a="1"/>
  <c r="V23" i="2" s="1"/>
  <c r="AH14" i="2" a="1"/>
  <c r="AH14" i="2" s="1"/>
  <c r="AD16" i="2" a="1"/>
  <c r="AD16" i="2" s="1"/>
  <c r="L18" i="2" a="1"/>
  <c r="L18" i="2" s="1"/>
  <c r="C20" i="2" a="1"/>
  <c r="C20" i="2" s="1"/>
  <c r="Y21" i="2" a="1"/>
  <c r="Y21" i="2" s="1"/>
  <c r="W23" i="2" a="1"/>
  <c r="W23" i="2" s="1"/>
  <c r="E25" i="2" a="1"/>
  <c r="E25" i="2" s="1"/>
  <c r="AB26" i="2" a="1"/>
  <c r="AB26" i="2" s="1"/>
  <c r="B4" i="2" a="1"/>
  <c r="B4" i="2" s="1"/>
  <c r="AN15" i="2" a="1"/>
  <c r="AN15" i="2" s="1"/>
  <c r="X17" i="2" a="1"/>
  <c r="X17" i="2" s="1"/>
  <c r="M19" i="2" a="1"/>
  <c r="M19" i="2" s="1"/>
  <c r="AP20" i="2" a="1"/>
  <c r="AP20" i="2" s="1"/>
  <c r="M22" i="2" a="1"/>
  <c r="M22" i="2" s="1"/>
  <c r="X23" i="2" a="1"/>
  <c r="X23" i="2" s="1"/>
  <c r="F25" i="2" a="1"/>
  <c r="F25" i="2" s="1"/>
  <c r="B12" i="2" a="1"/>
  <c r="B12" i="2" s="1"/>
  <c r="R16" i="2" a="1"/>
  <c r="R16" i="2" s="1"/>
  <c r="AP17" i="2" a="1"/>
  <c r="AP17" i="2" s="1"/>
  <c r="N19" i="2" a="1"/>
  <c r="N19" i="2" s="1"/>
  <c r="AQ20" i="2" a="1"/>
  <c r="AQ20" i="2" s="1"/>
  <c r="AN22" i="2" a="1"/>
  <c r="AN22" i="2" s="1"/>
  <c r="X24" i="2" a="1"/>
  <c r="X24" i="2" s="1"/>
  <c r="F26" i="2" a="1"/>
  <c r="F26" i="2" s="1"/>
  <c r="AE26" i="2" a="1"/>
  <c r="AE26" i="2" s="1"/>
  <c r="C26" i="2" a="1"/>
  <c r="C26" i="2" s="1"/>
  <c r="K26" i="2" a="1"/>
  <c r="K26" i="2" s="1"/>
  <c r="S26" i="2" a="1"/>
  <c r="S26" i="2" s="1"/>
  <c r="K24" i="2" a="1"/>
  <c r="K24" i="2" s="1"/>
  <c r="AH25" i="2" a="1"/>
  <c r="AH25" i="2" s="1"/>
  <c r="X3" i="2" a="1"/>
  <c r="X3" i="2" s="1"/>
  <c r="AH15" i="2" a="1"/>
  <c r="AH15" i="2" s="1"/>
  <c r="AP23" i="2" a="1"/>
  <c r="AP23" i="2" s="1"/>
  <c r="U17" i="2" a="1"/>
  <c r="U17" i="2" s="1"/>
  <c r="R24" i="2" a="1"/>
  <c r="R24" i="2" s="1"/>
  <c r="M16" i="2" a="1"/>
  <c r="M16" i="2" s="1"/>
  <c r="AM18" i="2" a="1"/>
  <c r="AM18" i="2" s="1"/>
  <c r="AL20" i="2" a="1"/>
  <c r="AL20" i="2" s="1"/>
  <c r="J22" i="2" a="1"/>
  <c r="J22" i="2" s="1"/>
  <c r="U23" i="2" a="1"/>
  <c r="U23" i="2" s="1"/>
  <c r="AK15" i="2" a="1"/>
  <c r="AK15" i="2" s="1"/>
  <c r="Q17" i="2" a="1"/>
  <c r="Q17" i="2" s="1"/>
  <c r="AN18" i="2" a="1"/>
  <c r="AN18" i="2" s="1"/>
  <c r="AG20" i="2" a="1"/>
  <c r="AG20" i="2" s="1"/>
  <c r="AF22" i="2" a="1"/>
  <c r="AF22" i="2" s="1"/>
  <c r="T24" i="2" a="1"/>
  <c r="T24" i="2" s="1"/>
  <c r="AQ25" i="2" a="1"/>
  <c r="AQ25" i="2" s="1"/>
  <c r="B25" i="2" a="1"/>
  <c r="B25" i="2" s="1"/>
  <c r="E15" i="2" a="1"/>
  <c r="E15" i="2" s="1"/>
  <c r="AJ16" i="2" a="1"/>
  <c r="AJ16" i="2" s="1"/>
  <c r="K18" i="2" a="1"/>
  <c r="K18" i="2" s="1"/>
  <c r="S19" i="2" a="1"/>
  <c r="S19" i="2" s="1"/>
  <c r="AN20" i="2" a="1"/>
  <c r="AN20" i="2" s="1"/>
  <c r="Q22" i="2" a="1"/>
  <c r="Q22" i="2" s="1"/>
  <c r="AD23" i="2" a="1"/>
  <c r="AD23" i="2" s="1"/>
  <c r="F15" i="2" a="1"/>
  <c r="F15" i="2" s="1"/>
  <c r="AP16" i="2" a="1"/>
  <c r="AP16" i="2" s="1"/>
  <c r="R18" i="2" a="1"/>
  <c r="R18" i="2" s="1"/>
  <c r="J20" i="2" a="1"/>
  <c r="J20" i="2" s="1"/>
  <c r="AE21" i="2" a="1"/>
  <c r="AE21" i="2" s="1"/>
  <c r="AE23" i="2" a="1"/>
  <c r="AE23" i="2" s="1"/>
  <c r="M25" i="2" a="1"/>
  <c r="M25" i="2" s="1"/>
  <c r="AJ26" i="2" a="1"/>
  <c r="AJ26" i="2" s="1"/>
  <c r="B20" i="2" a="1"/>
  <c r="B20" i="2" s="1"/>
  <c r="D16" i="2" a="1"/>
  <c r="D16" i="2" s="1"/>
  <c r="AD17" i="2" a="1"/>
  <c r="AD17" i="2" s="1"/>
  <c r="Z19" i="2" a="1"/>
  <c r="Z19" i="2" s="1"/>
  <c r="F21" i="2" a="1"/>
  <c r="F21" i="2" s="1"/>
  <c r="R22" i="2" a="1"/>
  <c r="R22" i="2" s="1"/>
  <c r="AF23" i="2" a="1"/>
  <c r="AF23" i="2" s="1"/>
  <c r="N25" i="2" a="1"/>
  <c r="N25" i="2" s="1"/>
  <c r="L14" i="2" a="1"/>
  <c r="L14" i="2" s="1"/>
  <c r="X16" i="2" a="1"/>
  <c r="X16" i="2" s="1"/>
  <c r="G18" i="2" a="1"/>
  <c r="G18" i="2" s="1"/>
  <c r="U19" i="2" a="1"/>
  <c r="U19" i="2" s="1"/>
  <c r="G21" i="2" a="1"/>
  <c r="G21" i="2" s="1"/>
  <c r="L23" i="2" a="1"/>
  <c r="L23" i="2" s="1"/>
  <c r="AF24" i="2" a="1"/>
  <c r="AF24" i="2" s="1"/>
  <c r="N26" i="2" a="1"/>
  <c r="N26" i="2" s="1"/>
  <c r="B6" i="2" a="1"/>
  <c r="B6" i="2" s="1"/>
  <c r="AI26" i="2" a="1"/>
  <c r="AI26" i="2" s="1"/>
  <c r="AQ26" i="2" a="1"/>
  <c r="AQ26" i="2" s="1"/>
  <c r="B10" i="2" a="1"/>
  <c r="B10" i="2" s="1"/>
  <c r="AQ24" i="2" a="1"/>
  <c r="AQ24" i="2" s="1"/>
  <c r="AO4" i="2" a="1"/>
  <c r="AO4" i="2" s="1"/>
  <c r="T17" i="2" a="1"/>
  <c r="T17" i="2" s="1"/>
  <c r="Q24" i="2" a="1"/>
  <c r="Q24" i="2" s="1"/>
  <c r="C18" i="2" a="1"/>
  <c r="C18" i="2" s="1"/>
  <c r="AH24" i="2" a="1"/>
  <c r="AH24" i="2" s="1"/>
  <c r="AH16" i="2" a="1"/>
  <c r="AH16" i="2" s="1"/>
  <c r="K19" i="2" a="1"/>
  <c r="K19" i="2" s="1"/>
  <c r="J21" i="2" a="1"/>
  <c r="J21" i="2" s="1"/>
  <c r="O22" i="2" a="1"/>
  <c r="O22" i="2" s="1"/>
  <c r="AJ23" i="2" a="1"/>
  <c r="AJ23" i="2" s="1"/>
  <c r="AQ15" i="2" a="1"/>
  <c r="AQ15" i="2" s="1"/>
  <c r="V17" i="2" a="1"/>
  <c r="V17" i="2" s="1"/>
  <c r="E19" i="2" a="1"/>
  <c r="E19" i="2" s="1"/>
  <c r="AM20" i="2" a="1"/>
  <c r="AM20" i="2" s="1"/>
  <c r="AQ22" i="2" a="1"/>
  <c r="AQ22" i="2" s="1"/>
  <c r="AB24" i="2" a="1"/>
  <c r="AB24" i="2" s="1"/>
  <c r="J26" i="2" a="1"/>
  <c r="J26" i="2" s="1"/>
  <c r="M24" i="2" a="1"/>
  <c r="M24" i="2" s="1"/>
  <c r="O15" i="2" a="1"/>
  <c r="O15" i="2" s="1"/>
  <c r="AO16" i="2" a="1"/>
  <c r="AO16" i="2" s="1"/>
  <c r="Q18" i="2" a="1"/>
  <c r="Q18" i="2" s="1"/>
  <c r="X19" i="2" a="1"/>
  <c r="X19" i="2" s="1"/>
  <c r="E21" i="2" a="1"/>
  <c r="E21" i="2" s="1"/>
  <c r="V22" i="2" a="1"/>
  <c r="V22" i="2" s="1"/>
  <c r="AL23" i="2" a="1"/>
  <c r="AL23" i="2" s="1"/>
  <c r="P15" i="2" a="1"/>
  <c r="P15" i="2" s="1"/>
  <c r="G17" i="2" a="1"/>
  <c r="G17" i="2" s="1"/>
  <c r="AI18" i="2" a="1"/>
  <c r="AI18" i="2" s="1"/>
  <c r="O20" i="2" a="1"/>
  <c r="O20" i="2" s="1"/>
  <c r="AK21" i="2" a="1"/>
  <c r="AK21" i="2" s="1"/>
  <c r="AM23" i="2" a="1"/>
  <c r="AM23" i="2" s="1"/>
  <c r="U25" i="2" a="1"/>
  <c r="U25" i="2" s="1"/>
  <c r="B3" i="2" a="1"/>
  <c r="B3" i="2" s="1"/>
  <c r="I14" i="2" a="1"/>
  <c r="I14" i="2" s="1"/>
  <c r="Q16" i="2" a="1"/>
  <c r="Q16" i="2" s="1"/>
  <c r="AJ17" i="2" a="1"/>
  <c r="AJ17" i="2" s="1"/>
  <c r="AM19" i="2" a="1"/>
  <c r="AM19" i="2" s="1"/>
  <c r="M21" i="2" a="1"/>
  <c r="M21" i="2" s="1"/>
  <c r="W22" i="2" a="1"/>
  <c r="W22" i="2" s="1"/>
  <c r="AN23" i="2" a="1"/>
  <c r="AN23" i="2" s="1"/>
  <c r="V25" i="2" a="1"/>
  <c r="V25" i="2" s="1"/>
  <c r="Z14" i="2" a="1"/>
  <c r="Z14" i="2" s="1"/>
  <c r="AL16" i="2" a="1"/>
  <c r="AL16" i="2" s="1"/>
  <c r="M18" i="2" a="1"/>
  <c r="M18" i="2" s="1"/>
  <c r="AA19" i="2" a="1"/>
  <c r="AA19" i="2" s="1"/>
  <c r="N21" i="2" a="1"/>
  <c r="N21" i="2" s="1"/>
  <c r="R23" i="2" a="1"/>
  <c r="R23" i="2" s="1"/>
  <c r="AN24" i="2" a="1"/>
  <c r="AN24" i="2" s="1"/>
  <c r="V26" i="2" a="1"/>
  <c r="V26" i="2" s="1"/>
  <c r="B22" i="2" a="1"/>
  <c r="B22" i="2" s="1"/>
  <c r="B26" i="2" a="1"/>
  <c r="B26" i="2" s="1"/>
  <c r="B18" i="2" a="1"/>
  <c r="B18" i="2" s="1"/>
  <c r="AJ25" i="2" a="1"/>
  <c r="AJ25" i="2" s="1"/>
  <c r="AD26" i="2" a="1"/>
  <c r="AD26" i="2" s="1"/>
  <c r="R25" i="2" a="1"/>
  <c r="R25" i="2" s="1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<sst xmlns="http://schemas.openxmlformats.org/spreadsheetml/2006/main" count="2404" uniqueCount="619">
  <si>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</si>
  <si>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</si>
  <si>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</si>
  <si>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</si>
  <si>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</si>
  <si>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</si>
  <si>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</si>
  <si>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</si>
  <si>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</si>
  <si>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</si>
  <si>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</si>
  <si>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</si>
  <si>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</si>
  <si>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</si>
  <si>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</si>
  <si>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</si>
  <si>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</si>
  <si>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</si>
  <si>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</si>
  <si>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</si>
  <si>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</si>
  <si>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</si>
  <si>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</si>
  <si>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</si>
  <si>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</si>
  <si>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</si>
  <si>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</si>
  <si>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</si>
  <si>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</si>
  <si>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</si>
  <si>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</si>
  <si>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</si>
  <si>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</si>
  <si>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</si>
  <si>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</si>
  <si>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</si>
  <si>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</si>
  <si>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</si>
  <si>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</si>
  <si>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</si>
  <si>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</si>
  <si>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</si>
  <si>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</si>
  <si>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</si>
  <si>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</si>
  <si>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</si>
  <si>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</si>
  <si>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</si>
  <si>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</si>
  <si>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</si>
  <si>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</si>
  <si>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</si>
  <si>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</si>
  <si>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</si>
  <si>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</si>
  <si>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</si>
  <si>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</si>
  <si>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</si>
  <si>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</si>
  <si>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</si>
  <si>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</si>
  <si>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</si>
  <si>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</si>
  <si>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</si>
  <si>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</si>
  <si>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</si>
  <si>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</si>
  <si>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</si>
  <si>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</si>
  <si>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</si>
  <si>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</si>
  <si>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</si>
  <si>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</si>
  <si>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</si>
  <si>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</si>
  <si>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</si>
  <si>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</si>
  <si>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</si>
  <si>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</si>
  <si>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</si>
  <si>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</si>
  <si>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</si>
  <si>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</si>
  <si>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</si>
  <si>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</si>
  <si>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</si>
  <si>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</si>
  <si>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</si>
  <si>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</si>
  <si>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</si>
  <si>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</si>
  <si>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</si>
  <si>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</si>
  <si>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</si>
  <si>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</si>
  <si>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</si>
  <si>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</si>
  <si>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</si>
  <si>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</si>
  <si>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</si>
  <si>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</si>
  <si>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</si>
  <si>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</si>
  <si>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</si>
  <si>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</si>
  <si>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</si>
  <si>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</si>
  <si>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</si>
  <si>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</si>
  <si>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</si>
  <si>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</si>
  <si>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</si>
  <si>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</si>
  <si>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</si>
  <si>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</si>
  <si>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</si>
  <si>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</si>
  <si>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</si>
  <si>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</si>
  <si>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</si>
  <si>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</si>
  <si>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</si>
  <si>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</si>
  <si>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</si>
  <si>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</si>
  <si>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</si>
  <si>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</si>
  <si>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</si>
  <si>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</si>
  <si>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</si>
  <si>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</si>
  <si>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</si>
  <si>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</si>
  <si>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</si>
  <si>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</si>
  <si>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</si>
  <si>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</si>
  <si>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</si>
  <si>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</si>
  <si>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</si>
  <si>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</si>
  <si>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</si>
  <si>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</si>
  <si>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</si>
  <si>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</si>
  <si>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</si>
  <si>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</si>
  <si>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</si>
  <si>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</si>
  <si>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</si>
  <si>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</si>
  <si>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</si>
  <si>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</si>
  <si>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</si>
  <si>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</si>
  <si>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</si>
  <si>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</si>
  <si>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</si>
  <si>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</si>
  <si>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</si>
  <si>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</si>
  <si>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</si>
  <si>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</si>
  <si>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</si>
  <si>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</si>
  <si>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</si>
  <si>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</si>
  <si>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</si>
  <si>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</si>
  <si>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</si>
  <si>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</si>
  <si>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</si>
  <si>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</si>
  <si>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</si>
  <si>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</si>
  <si>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</si>
  <si>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</si>
  <si>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</si>
  <si>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</si>
  <si>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</si>
  <si>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</si>
  <si>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</si>
  <si>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</si>
  <si>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</si>
  <si>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</si>
  <si>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</si>
  <si>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</si>
  <si>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</si>
  <si>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</si>
  <si>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</si>
  <si>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</si>
  <si>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</si>
  <si>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</si>
  <si>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</si>
  <si>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</si>
  <si>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</si>
  <si>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</si>
  <si>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</si>
  <si>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</si>
  <si>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</si>
  <si>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</si>
  <si>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</si>
  <si>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</si>
  <si>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</si>
  <si>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</si>
  <si>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</si>
  <si>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</si>
  <si>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</si>
  <si>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</si>
  <si>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</si>
  <si>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</si>
  <si>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</si>
  <si>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</si>
  <si>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</si>
  <si>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</si>
  <si>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</si>
  <si>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</si>
  <si>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</si>
  <si>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</si>
  <si>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</si>
  <si>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</si>
  <si>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</si>
  <si>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</si>
  <si>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</si>
  <si>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</si>
  <si>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</si>
  <si>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</si>
  <si>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</si>
  <si>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</si>
  <si>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</si>
  <si>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</si>
  <si>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</si>
  <si>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</si>
  <si>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</si>
  <si>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</si>
  <si>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</si>
  <si>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</si>
  <si>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</si>
  <si>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</si>
  <si>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</si>
  <si>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</si>
  <si>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</si>
  <si>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</si>
  <si>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</si>
  <si>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</si>
  <si>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</si>
  <si>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</si>
  <si>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</si>
  <si>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</si>
  <si>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</si>
  <si>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</si>
  <si>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</si>
  <si>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</si>
  <si>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</si>
  <si>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</si>
  <si>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</si>
  <si>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</si>
  <si>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</si>
  <si>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</si>
  <si>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</si>
  <si>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</si>
  <si>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</si>
  <si>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</si>
  <si>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</si>
  <si>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</si>
  <si>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</si>
  <si>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</si>
  <si>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</si>
  <si>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</si>
  <si>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</si>
  <si>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</si>
  <si>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</si>
  <si>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</si>
  <si>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</si>
  <si>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</si>
  <si>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</si>
  <si>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</si>
  <si>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</si>
  <si>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</si>
  <si>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</si>
  <si>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</si>
  <si>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</si>
  <si>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</si>
  <si>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</si>
  <si>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</si>
  <si>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</si>
  <si>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</si>
  <si>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</si>
  <si>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</si>
  <si>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</si>
  <si>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</si>
  <si>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</si>
  <si>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</si>
  <si>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</si>
  <si>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</si>
  <si>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</si>
  <si>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</si>
  <si>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</si>
  <si>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</si>
  <si>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</si>
  <si>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</si>
  <si>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</si>
  <si>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</si>
  <si>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</si>
  <si>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</si>
  <si>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</si>
  <si>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</si>
  <si>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</si>
  <si>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</si>
  <si>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</si>
  <si>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</si>
  <si>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</si>
  <si>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</si>
  <si>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</si>
  <si>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</si>
  <si>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</si>
  <si>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</si>
  <si>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</si>
  <si>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</si>
  <si>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</si>
  <si>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</si>
  <si>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</si>
  <si>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</si>
  <si>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</si>
  <si>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</si>
  <si>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</si>
  <si>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</si>
  <si>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</si>
  <si>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</si>
  <si>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</si>
  <si>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</si>
  <si>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</si>
  <si>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</si>
  <si>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</si>
  <si>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</si>
  <si>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</si>
  <si>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</si>
  <si>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</si>
  <si>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</si>
  <si>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</si>
  <si>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</si>
  <si>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</si>
  <si>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</si>
  <si>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</si>
  <si>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</si>
  <si>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</si>
  <si>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</si>
  <si>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</si>
  <si>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</si>
  <si>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</si>
  <si>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</si>
  <si>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</si>
  <si>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</si>
  <si>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</si>
  <si>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</si>
  <si>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</si>
  <si>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</si>
  <si>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</si>
  <si>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</si>
  <si>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</si>
  <si>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</si>
  <si>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</si>
  <si>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</si>
  <si>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</si>
  <si>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</si>
  <si>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</si>
  <si>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</si>
  <si>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</si>
  <si>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</si>
  <si>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</si>
  <si>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</si>
  <si>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</si>
  <si>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</si>
  <si>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</si>
  <si>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</si>
  <si>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</si>
  <si>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</si>
  <si>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</si>
  <si>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</si>
  <si>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</si>
  <si>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</si>
  <si>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</si>
  <si>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</si>
  <si>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</si>
  <si>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</si>
  <si>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</si>
  <si>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</si>
  <si>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</si>
  <si>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</si>
  <si>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</si>
  <si>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</si>
  <si>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</si>
  <si>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</si>
  <si>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</si>
  <si>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</si>
  <si>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</si>
  <si>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</si>
  <si>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</si>
  <si>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</si>
  <si>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</si>
  <si>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</si>
  <si>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</si>
  <si>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</si>
  <si>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</si>
  <si>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</si>
  <si>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</si>
  <si>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</si>
  <si>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</si>
  <si>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</si>
  <si>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</si>
  <si>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</si>
  <si>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</si>
  <si>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</si>
  <si>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</si>
  <si>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</si>
  <si>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</si>
  <si>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</si>
  <si>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</si>
  <si>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</si>
  <si>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</si>
  <si>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</si>
  <si>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</si>
  <si>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</si>
  <si>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</si>
  <si>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</si>
  <si>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</si>
  <si>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</si>
  <si>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</si>
  <si>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</si>
  <si>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</si>
  <si>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</si>
  <si>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</si>
  <si>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</si>
  <si>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</si>
  <si>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</si>
  <si>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</si>
  <si>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</si>
  <si>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</si>
  <si>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</si>
  <si>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</si>
  <si>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</si>
  <si>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</si>
  <si>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</si>
  <si>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</si>
  <si>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</si>
  <si>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</si>
  <si>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</si>
  <si>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</si>
  <si>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</si>
  <si>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</si>
  <si>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</si>
  <si>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</si>
  <si>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</si>
  <si>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</si>
  <si>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</si>
  <si>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</si>
  <si>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</si>
  <si>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</si>
  <si>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</si>
  <si>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</si>
  <si>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</si>
  <si>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</si>
  <si>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</si>
  <si>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</si>
  <si>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</si>
  <si>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</si>
  <si>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</si>
  <si>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</si>
  <si>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</si>
  <si>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</si>
  <si>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</si>
  <si>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</si>
  <si>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</si>
  <si>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</si>
  <si>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</si>
  <si>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</si>
  <si>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</si>
  <si>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</si>
  <si>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</si>
  <si>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</si>
  <si>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</si>
  <si>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</si>
  <si>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</si>
  <si>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</si>
  <si>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</si>
  <si>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</si>
  <si>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</si>
  <si>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</si>
  <si>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</si>
  <si>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</si>
  <si>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</si>
  <si>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</si>
  <si>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</si>
  <si>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</si>
  <si>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</si>
  <si>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</si>
  <si>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</si>
  <si>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</si>
  <si>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</si>
  <si>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</si>
  <si>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</si>
  <si>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</si>
  <si>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</si>
  <si>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</si>
  <si>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</si>
  <si>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</si>
  <si>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</si>
  <si>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</si>
  <si>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</si>
  <si>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</si>
  <si>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</si>
  <si>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</si>
  <si>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</si>
  <si>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</si>
  <si>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</si>
  <si>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</si>
  <si>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</si>
  <si>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</si>
  <si>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</si>
  <si>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</si>
  <si>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</si>
  <si>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</si>
  <si>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</si>
  <si>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</si>
  <si>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</si>
  <si>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</si>
  <si>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</si>
  <si>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</si>
  <si>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</si>
  <si>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</si>
  <si>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</si>
  <si>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</si>
  <si>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</si>
  <si>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</si>
  <si>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</si>
  <si>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</si>
  <si>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</si>
  <si>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</si>
  <si>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</si>
  <si>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</si>
  <si>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</si>
  <si>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</si>
  <si>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</si>
  <si>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</si>
  <si>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</si>
  <si>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</si>
  <si>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</si>
  <si>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</si>
  <si>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</si>
  <si>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</si>
  <si>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</si>
  <si>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</si>
  <si>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</si>
  <si>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</si>
  <si>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</si>
  <si>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</si>
  <si>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</si>
  <si>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</si>
  <si>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</si>
  <si>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</si>
  <si>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</si>
  <si>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</si>
  <si>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</si>
  <si>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</si>
  <si>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</si>
  <si>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</si>
  <si>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</si>
  <si>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</si>
  <si>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</si>
  <si>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</si>
  <si>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</si>
  <si>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</si>
  <si>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</si>
  <si>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</si>
  <si>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</si>
  <si>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</si>
  <si>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</si>
  <si>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</si>
  <si>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</si>
  <si>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</si>
  <si>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</si>
  <si>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</si>
  <si>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</si>
  <si>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</si>
  <si>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</si>
  <si>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</si>
  <si>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</si>
  <si>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</si>
  <si>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</si>
  <si>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</si>
  <si>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</si>
  <si>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</si>
  <si>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</si>
  <si>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</si>
  <si>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</si>
  <si>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</si>
  <si>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</si>
  <si>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</si>
  <si>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</si>
  <si>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</si>
  <si>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</si>
  <si>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</si>
  <si>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</si>
  <si>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</si>
  <si>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</si>
  <si>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</si>
  <si>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</si>
  <si>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</si>
  <si>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</si>
  <si>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</si>
  <si>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</si>
  <si>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</si>
  <si>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</si>
  <si>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Exiobase Sector Code</t>
  </si>
  <si>
    <t>KOR</t>
  </si>
  <si>
    <t>KOR: Korea</t>
  </si>
  <si>
    <t>Data extracted on 20 May 2021 13:18 UTC (GMT) from OECD.Stat</t>
  </si>
  <si>
    <t>Korea NIOT, 2014</t>
  </si>
  <si>
    <t>KOR, exports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</si>
</sst>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42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37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tabSelected="1" workbookViewId="0">
      <selection activeCell="B21" sqref="B21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6" t="s">
        <v>67</v>
      </c>
    </row>
    <row r="4" spans="1:2" x14ac:dyDescent="0.25">
      <c r="B4" s="9" t="s">
        <v>68</v>
      </c>
    </row>
    <row r="5" spans="1:2" x14ac:dyDescent="0.25">
      <c r="B5" s="9" t="s">
        <v>602</v>
      </c>
    </row>
    <row r="6" spans="1:2" x14ac:dyDescent="0.25">
      <c r="B6" s="9" t="s">
        <v>603</v>
      </c>
    </row>
    <row r="7" spans="1:2" x14ac:dyDescent="0.25">
      <c r="B7" s="9" t="s">
        <v>604</v>
      </c>
    </row>
    <row r="9" spans="1:2" x14ac:dyDescent="0.25">
      <c r="B9" s="6" t="s">
        <v>605</v>
      </c>
    </row>
    <row r="10" spans="1:2" x14ac:dyDescent="0.25">
      <c r="B10" t="s">
        <v>606</v>
      </c>
    </row>
    <row r="11" spans="1:2" x14ac:dyDescent="0.25">
      <c r="B11" s="67">
        <v>2016</v>
      </c>
    </row>
    <row r="12" spans="1:2" x14ac:dyDescent="0.25">
      <c r="B12" t="s">
        <v>607</v>
      </c>
    </row>
    <row r="13" spans="1:2" x14ac:dyDescent="0.25">
      <c r="B13" s="107" t="s">
        <v>608</v>
      </c>
    </row>
    <row r="14" spans="1:2" x14ac:dyDescent="0.25">
      <c r="B14" t="s">
        <v>617</v>
      </c>
    </row>
    <row r="16" spans="1:2" x14ac:dyDescent="0.25">
      <c r="B16" s="6" t="s">
        <v>609</v>
      </c>
    </row>
    <row r="17" spans="1:2" x14ac:dyDescent="0.25">
      <c r="B17" t="s">
        <v>610</v>
      </c>
    </row>
    <row r="18" spans="1:2" x14ac:dyDescent="0.25">
      <c r="B18" s="67">
        <v>2019</v>
      </c>
    </row>
    <row r="19" spans="1:2" x14ac:dyDescent="0.25">
      <c r="B19" t="s">
        <v>611</v>
      </c>
    </row>
    <row r="20" spans="1:2" x14ac:dyDescent="0.25">
      <c r="B20" s="107" t="s">
        <v>612</v>
      </c>
    </row>
    <row r="21" spans="1:2" x14ac:dyDescent="0.25">
      <c r="B21" t="s">
        <v>618</v>
      </c>
    </row>
    <row r="22" spans="1:2" x14ac:dyDescent="0.25">
      <c r="B22" s="10"/>
    </row>
    <row r="23" spans="1:2" x14ac:dyDescent="0.25">
      <c r="A23" s="1" t="s">
        <v>1</v>
      </c>
    </row>
    <row r="24" spans="1:2" s="11" customFormat="1" x14ac:dyDescent="0.25"/>
    <row r="25" spans="1:2" s="11" customFormat="1" x14ac:dyDescent="0.25">
      <c r="A25" s="6" t="s">
        <v>69</v>
      </c>
      <c r="B25" s="12"/>
    </row>
    <row r="26" spans="1:2" s="11" customFormat="1" x14ac:dyDescent="0.25">
      <c r="A26" s="11" t="s">
        <v>71</v>
      </c>
    </row>
    <row r="27" spans="1:2" s="11" customFormat="1" x14ac:dyDescent="0.25">
      <c r="A27" s="11" t="s">
        <v>72</v>
      </c>
    </row>
    <row r="28" spans="1:2" s="11" customFormat="1" x14ac:dyDescent="0.25">
      <c r="B28" s="11" t="s">
        <v>73</v>
      </c>
    </row>
    <row r="29" spans="1:2" s="11" customFormat="1" x14ac:dyDescent="0.25">
      <c r="B29" s="11" t="s">
        <v>34</v>
      </c>
    </row>
    <row r="30" spans="1:2" s="11" customFormat="1" x14ac:dyDescent="0.25">
      <c r="B30" s="11" t="s">
        <v>35</v>
      </c>
    </row>
    <row r="31" spans="1:2" s="11" customFormat="1" x14ac:dyDescent="0.25">
      <c r="B31" s="11" t="s">
        <v>70</v>
      </c>
    </row>
    <row r="32" spans="1:2" s="11" customFormat="1" x14ac:dyDescent="0.25"/>
    <row r="33" spans="1:2" s="11" customFormat="1" x14ac:dyDescent="0.25">
      <c r="A33" s="11" t="s">
        <v>75</v>
      </c>
    </row>
    <row r="34" spans="1:2" s="11" customFormat="1" x14ac:dyDescent="0.25">
      <c r="A34" s="11" t="s">
        <v>76</v>
      </c>
    </row>
    <row r="35" spans="1:2" s="11" customFormat="1" x14ac:dyDescent="0.25"/>
    <row r="36" spans="1:2" s="11" customFormat="1" x14ac:dyDescent="0.25">
      <c r="A36" s="11" t="s">
        <v>223</v>
      </c>
    </row>
    <row r="37" spans="1:2" s="11" customFormat="1" x14ac:dyDescent="0.25">
      <c r="A37" s="11" t="s">
        <v>224</v>
      </c>
    </row>
    <row r="38" spans="1:2" s="11" customFormat="1" x14ac:dyDescent="0.25">
      <c r="A38" s="11" t="s">
        <v>225</v>
      </c>
    </row>
    <row r="39" spans="1:2" s="11" customFormat="1" x14ac:dyDescent="0.25">
      <c r="A39" s="11" t="s">
        <v>226</v>
      </c>
    </row>
    <row r="40" spans="1:2" s="11" customFormat="1" x14ac:dyDescent="0.25"/>
    <row r="41" spans="1:2" s="11" customFormat="1" x14ac:dyDescent="0.25">
      <c r="A41" s="6" t="s">
        <v>74</v>
      </c>
      <c r="B41" s="12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127"/>
  <sheetViews>
    <sheetView workbookViewId="0">
      <selection activeCell="G13" sqref="G13"/>
    </sheetView>
  </sheetViews>
  <sheetFormatPr defaultColWidth="9" defaultRowHeight="15" x14ac:dyDescent="0.25"/>
  <cols>
    <col min="1" max="43" width="10.140625" style="14" customWidth="1"/>
    <col min="44" max="16384" width="9" style="14"/>
  </cols>
  <sheetData>
    <row r="1" spans="1:43" s="8" customFormat="1" x14ac:dyDescent="0.2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25">
      <c r="A2" s="14" t="s">
        <v>2</v>
      </c>
      <c r="B2" s="14">
        <v>1.127</v>
      </c>
      <c r="C2" s="14">
        <v>2.4157402443745124E-3</v>
      </c>
      <c r="D2" s="14">
        <v>1.4279703656877351E-3</v>
      </c>
      <c r="E2" s="14">
        <v>5.0000000000000001E-3</v>
      </c>
      <c r="F2" s="14">
        <v>1E-3</v>
      </c>
      <c r="G2" s="14">
        <v>0.34499999999999997</v>
      </c>
      <c r="H2" s="14">
        <v>3.7999999999999999E-2</v>
      </c>
      <c r="I2" s="14">
        <v>0.14599999999999999</v>
      </c>
      <c r="J2" s="14">
        <v>3.3000000000000002E-2</v>
      </c>
      <c r="K2" s="14">
        <v>4.0000000000000001E-3</v>
      </c>
      <c r="L2" s="18">
        <v>3.4999229247867562E-3</v>
      </c>
      <c r="M2" s="18">
        <v>3.8714421665549358E-3</v>
      </c>
      <c r="N2" s="14">
        <v>0.02</v>
      </c>
      <c r="O2" s="14">
        <v>5.0263369471895754E-4</v>
      </c>
      <c r="P2" s="14">
        <v>3.0228440284871494E-4</v>
      </c>
      <c r="Q2" s="14">
        <v>4.5830851916518013E-4</v>
      </c>
      <c r="R2" s="14">
        <v>5.4796964130736554E-4</v>
      </c>
      <c r="S2" s="14">
        <v>5.0000000000000001E-3</v>
      </c>
      <c r="T2" s="14">
        <v>3.0000000000000001E-3</v>
      </c>
      <c r="U2" s="14">
        <v>5.0000000000000001E-3</v>
      </c>
      <c r="V2" s="14">
        <v>5.0000000000000001E-3</v>
      </c>
      <c r="W2" s="14">
        <v>5.0000000000000001E-3</v>
      </c>
      <c r="X2" s="14">
        <v>7.0000000000000001E-3</v>
      </c>
      <c r="Y2" s="14">
        <v>0.02</v>
      </c>
      <c r="Z2" s="14">
        <v>4.2866035409421888E-4</v>
      </c>
      <c r="AA2" s="14">
        <v>3.0657469078366242E-4</v>
      </c>
      <c r="AB2" s="14">
        <v>5.2256080928303646E-4</v>
      </c>
      <c r="AC2" s="14">
        <v>8.9999999999999993E-3</v>
      </c>
      <c r="AD2" s="14">
        <v>1.7000000000000001E-2</v>
      </c>
      <c r="AE2" s="14">
        <v>6.0000000000000001E-3</v>
      </c>
      <c r="AF2" s="14">
        <v>0.127</v>
      </c>
      <c r="AG2" s="14">
        <v>0.01</v>
      </c>
      <c r="AH2" s="14">
        <v>4.0000000000000001E-3</v>
      </c>
      <c r="AI2" s="14">
        <v>5.0000000000000001E-3</v>
      </c>
      <c r="AJ2" s="14">
        <v>4.0000000000000001E-3</v>
      </c>
      <c r="AK2" s="14">
        <v>2E-3</v>
      </c>
      <c r="AL2" s="14">
        <v>8.0000000000000002E-3</v>
      </c>
      <c r="AM2" s="14">
        <v>0.01</v>
      </c>
      <c r="AN2" s="14">
        <v>1.0999999999999999E-2</v>
      </c>
      <c r="AO2" s="14">
        <v>1.7999999999999999E-2</v>
      </c>
      <c r="AP2" s="14">
        <v>1.7999999999999999E-2</v>
      </c>
      <c r="AQ2" s="14">
        <v>0</v>
      </c>
    </row>
    <row r="3" spans="1:43" x14ac:dyDescent="0.25">
      <c r="A3" s="14" t="s">
        <v>78</v>
      </c>
      <c r="B3" s="14">
        <v>4.3414956077936413E-5</v>
      </c>
      <c r="C3" s="14">
        <v>1.0002745486551283</v>
      </c>
      <c r="D3" s="14">
        <v>3.9761655686303651E-6</v>
      </c>
      <c r="E3" s="14">
        <v>1.4339744962040177E-5</v>
      </c>
      <c r="F3" s="14">
        <v>0</v>
      </c>
      <c r="G3" s="14">
        <v>6.0176930940774604E-5</v>
      </c>
      <c r="H3" s="14">
        <v>1.3328786126843098E-4</v>
      </c>
      <c r="I3" s="14">
        <v>1.2981296845806552E-4</v>
      </c>
      <c r="J3" s="14">
        <v>9.2228877104393617E-5</v>
      </c>
      <c r="K3" s="14">
        <v>1.0688761639545385E-4</v>
      </c>
      <c r="L3" s="18">
        <v>0.16191326453973132</v>
      </c>
      <c r="M3" s="18">
        <v>1.7155754911479491E-2</v>
      </c>
      <c r="N3" s="14">
        <v>1.6666337584096832E-4</v>
      </c>
      <c r="O3" s="14">
        <v>9.254252925429387E-5</v>
      </c>
      <c r="P3" s="14">
        <v>9.3229121840958056E-5</v>
      </c>
      <c r="Q3" s="14">
        <v>9.5968401776413918E-3</v>
      </c>
      <c r="R3" s="14">
        <v>2.061027041648124E-4</v>
      </c>
      <c r="S3" s="14">
        <v>2.4727588874607805E-3</v>
      </c>
      <c r="T3" s="14">
        <v>1.9871253422900677E-4</v>
      </c>
      <c r="U3" s="14">
        <v>5.2485843629377184E-4</v>
      </c>
      <c r="V3" s="14">
        <v>1.5313134851381765E-3</v>
      </c>
      <c r="W3" s="14">
        <v>5.6016326669452565E-4</v>
      </c>
      <c r="X3" s="14">
        <v>2.9708681833752964E-4</v>
      </c>
      <c r="Y3" s="14">
        <v>5.2048876289399043E-4</v>
      </c>
      <c r="Z3" s="14">
        <v>1.8798032741038425E-3</v>
      </c>
      <c r="AA3" s="14">
        <v>3.7912642343483852E-6</v>
      </c>
      <c r="AB3" s="14">
        <v>3.2327185636703748E-4</v>
      </c>
      <c r="AC3" s="14">
        <v>9.9994617692532772E-4</v>
      </c>
      <c r="AD3" s="14">
        <v>8.6573203167550763E-12</v>
      </c>
      <c r="AE3" s="14">
        <v>1.7551184105132227E-5</v>
      </c>
      <c r="AF3" s="14">
        <v>3.3551045122246703E-5</v>
      </c>
      <c r="AG3" s="14">
        <v>0</v>
      </c>
      <c r="AH3" s="14">
        <v>1.1002646435214874E-11</v>
      </c>
      <c r="AI3" s="14">
        <v>5.7477859806762591E-6</v>
      </c>
      <c r="AJ3" s="14">
        <v>1.2800478095879009E-5</v>
      </c>
      <c r="AK3" s="14">
        <v>3.0783473734715139E-5</v>
      </c>
      <c r="AL3" s="14">
        <v>4.1697489798442294E-5</v>
      </c>
      <c r="AM3" s="14">
        <v>1.057626927411324E-4</v>
      </c>
      <c r="AN3" s="14">
        <v>6.5010377754209697E-5</v>
      </c>
      <c r="AO3" s="14">
        <v>6.5960297338584769E-5</v>
      </c>
      <c r="AP3" s="14">
        <v>8.9385446681252112E-5</v>
      </c>
      <c r="AQ3" s="14">
        <v>4.4091893697204492E-4</v>
      </c>
    </row>
    <row r="4" spans="1:43" x14ac:dyDescent="0.25">
      <c r="A4" s="14" t="s">
        <v>77</v>
      </c>
      <c r="B4" s="14">
        <v>6.1374762890592223E-5</v>
      </c>
      <c r="C4" s="14">
        <v>3.7379510839939227E-5</v>
      </c>
      <c r="D4" s="14">
        <v>1.0000000233725321</v>
      </c>
      <c r="E4" s="14">
        <v>5.3673791789541963E-6</v>
      </c>
      <c r="F4" s="14">
        <v>0</v>
      </c>
      <c r="G4" s="14">
        <v>3.35631104667033E-5</v>
      </c>
      <c r="H4" s="14">
        <v>4.4126815232185083E-3</v>
      </c>
      <c r="I4" s="14">
        <v>4.6405717371086636E-3</v>
      </c>
      <c r="J4" s="14">
        <v>9.3509411450162842E-5</v>
      </c>
      <c r="K4" s="14">
        <v>1.1002652165170253E-5</v>
      </c>
      <c r="L4" s="18">
        <v>0.16191326453973132</v>
      </c>
      <c r="M4" s="18">
        <v>1.7155754911479491E-2</v>
      </c>
      <c r="N4" s="14">
        <v>1.7888868751824225E-4</v>
      </c>
      <c r="O4" s="14">
        <v>5.3966775806493122E-5</v>
      </c>
      <c r="P4" s="14">
        <v>4.4172916690463022E-5</v>
      </c>
      <c r="Q4" s="14">
        <v>1.9955482518081305E-5</v>
      </c>
      <c r="R4" s="14">
        <v>2.944544184146046E-5</v>
      </c>
      <c r="S4" s="14">
        <v>4.7739163384152207E-5</v>
      </c>
      <c r="T4" s="14">
        <v>3.6401747701751824E-5</v>
      </c>
      <c r="U4" s="14">
        <v>5.2422862254822217E-5</v>
      </c>
      <c r="V4" s="14">
        <v>5.2283557489158977E-5</v>
      </c>
      <c r="W4" s="14">
        <v>2.2529992844037405E-4</v>
      </c>
      <c r="X4" s="14">
        <v>4.5562430009382955E-5</v>
      </c>
      <c r="Y4" s="14">
        <v>4.6172116744602719E-3</v>
      </c>
      <c r="Z4" s="14">
        <v>2.6800762714449579E-5</v>
      </c>
      <c r="AA4" s="14">
        <v>1.8824108954560461E-6</v>
      </c>
      <c r="AB4" s="14">
        <v>3.4084364727214679E-5</v>
      </c>
      <c r="AC4" s="14">
        <v>1.1867578399023356E-4</v>
      </c>
      <c r="AD4" s="14">
        <v>4.2379426000977952E-11</v>
      </c>
      <c r="AE4" s="14">
        <v>8.0083656226427933E-6</v>
      </c>
      <c r="AF4" s="14">
        <v>4.039971464825916E-5</v>
      </c>
      <c r="AG4" s="14">
        <v>0</v>
      </c>
      <c r="AH4" s="14">
        <v>4.7540808856528108E-11</v>
      </c>
      <c r="AI4" s="14">
        <v>9.29452659006854E-6</v>
      </c>
      <c r="AJ4" s="14">
        <v>1.3437100127259801E-5</v>
      </c>
      <c r="AK4" s="14">
        <v>1.0218244987091284E-5</v>
      </c>
      <c r="AL4" s="14">
        <v>3.0286528069452784E-5</v>
      </c>
      <c r="AM4" s="14">
        <v>4.4810043078940263E-5</v>
      </c>
      <c r="AN4" s="14">
        <v>8.1740934016161329E-5</v>
      </c>
      <c r="AO4" s="14">
        <v>4.7849192522537133E-5</v>
      </c>
      <c r="AP4" s="14">
        <v>1.5415704007374137E-4</v>
      </c>
      <c r="AQ4" s="14">
        <v>1.4356749410013617E-4</v>
      </c>
    </row>
    <row r="5" spans="1:43" x14ac:dyDescent="0.25">
      <c r="A5" s="14" t="s">
        <v>3</v>
      </c>
      <c r="B5" s="14">
        <v>0</v>
      </c>
      <c r="C5" s="14">
        <v>1.7338181136264004E-4</v>
      </c>
      <c r="D5" s="14">
        <v>1.3770574371090964E-5</v>
      </c>
      <c r="E5" s="14">
        <v>1.002</v>
      </c>
      <c r="F5" s="14">
        <v>4.0000000000000001E-3</v>
      </c>
      <c r="G5" s="14">
        <v>1E-3</v>
      </c>
      <c r="H5" s="14">
        <v>1E-3</v>
      </c>
      <c r="I5" s="14">
        <v>1E-3</v>
      </c>
      <c r="J5" s="14">
        <v>1E-3</v>
      </c>
      <c r="K5" s="14">
        <v>0</v>
      </c>
      <c r="L5" s="18">
        <v>4.0000000000000001E-3</v>
      </c>
      <c r="M5" s="18">
        <v>2E-3</v>
      </c>
      <c r="N5" s="14">
        <v>1E-3</v>
      </c>
      <c r="O5" s="14">
        <v>4.8854632332146286E-3</v>
      </c>
      <c r="P5" s="14">
        <v>0.12496970825949785</v>
      </c>
      <c r="Q5" s="14">
        <v>2.9350708617644564E-3</v>
      </c>
      <c r="R5" s="14">
        <v>1.1667410915467949E-3</v>
      </c>
      <c r="S5" s="14">
        <v>2E-3</v>
      </c>
      <c r="T5" s="14">
        <v>1E-3</v>
      </c>
      <c r="U5" s="14">
        <v>2E-3</v>
      </c>
      <c r="V5" s="14">
        <v>1E-3</v>
      </c>
      <c r="W5" s="14">
        <v>1E-3</v>
      </c>
      <c r="X5" s="14">
        <v>1E-3</v>
      </c>
      <c r="Y5" s="14">
        <v>1E-3</v>
      </c>
      <c r="Z5" s="14">
        <v>1.0762570894663988E-4</v>
      </c>
      <c r="AA5" s="14">
        <v>7.1225150469242253E-6</v>
      </c>
      <c r="AB5" s="14">
        <v>1E-3</v>
      </c>
      <c r="AC5" s="14">
        <v>7.0000000000000001E-3</v>
      </c>
      <c r="AD5" s="14">
        <v>0</v>
      </c>
      <c r="AE5" s="14">
        <v>0</v>
      </c>
      <c r="AF5" s="14">
        <v>1E-3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</row>
    <row r="6" spans="1:43" x14ac:dyDescent="0.25">
      <c r="A6" s="14" t="s">
        <v>4</v>
      </c>
      <c r="B6" s="14">
        <v>0</v>
      </c>
      <c r="C6" s="14">
        <v>0</v>
      </c>
      <c r="D6" s="14">
        <v>0</v>
      </c>
      <c r="E6" s="14">
        <v>0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8">
        <v>0</v>
      </c>
      <c r="M6" s="18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</row>
    <row r="7" spans="1:43" x14ac:dyDescent="0.25">
      <c r="A7" s="14" t="s">
        <v>5</v>
      </c>
      <c r="B7" s="14">
        <v>0.14699999999999999</v>
      </c>
      <c r="C7" s="14">
        <v>1.2929593854080011E-2</v>
      </c>
      <c r="D7" s="14">
        <v>7.7097808505132998E-3</v>
      </c>
      <c r="E7" s="14">
        <v>1.7000000000000001E-2</v>
      </c>
      <c r="F7" s="14">
        <v>8.0000000000000002E-3</v>
      </c>
      <c r="G7" s="14">
        <v>1.21</v>
      </c>
      <c r="H7" s="14">
        <v>3.4000000000000002E-2</v>
      </c>
      <c r="I7" s="14">
        <v>2.9000000000000001E-2</v>
      </c>
      <c r="J7" s="14">
        <v>1.4999999999999999E-2</v>
      </c>
      <c r="K7" s="14">
        <v>3.0000000000000001E-3</v>
      </c>
      <c r="L7" s="18">
        <v>1.6E-2</v>
      </c>
      <c r="M7" s="18">
        <v>2.8000000000000001E-2</v>
      </c>
      <c r="N7" s="14">
        <v>1.7000000000000001E-2</v>
      </c>
      <c r="O7" s="14">
        <v>2.4360912745764077E-3</v>
      </c>
      <c r="P7" s="14">
        <v>1.5694373667418033E-3</v>
      </c>
      <c r="Q7" s="14">
        <v>2.2743035764252986E-3</v>
      </c>
      <c r="R7" s="14">
        <v>2.7971216372751928E-3</v>
      </c>
      <c r="S7" s="14">
        <v>1.4E-2</v>
      </c>
      <c r="T7" s="14">
        <v>8.9999999999999993E-3</v>
      </c>
      <c r="U7" s="14">
        <v>1.2999999999999999E-2</v>
      </c>
      <c r="V7" s="14">
        <v>1.4E-2</v>
      </c>
      <c r="W7" s="14">
        <v>1.2E-2</v>
      </c>
      <c r="X7" s="14">
        <v>1.6E-2</v>
      </c>
      <c r="Y7" s="14">
        <v>1.6E-2</v>
      </c>
      <c r="Z7" s="14">
        <v>2.1510241575550576E-3</v>
      </c>
      <c r="AA7" s="14">
        <v>1.6394550416100947E-3</v>
      </c>
      <c r="AB7" s="14">
        <v>1.0999999999999999E-2</v>
      </c>
      <c r="AC7" s="14">
        <v>0.01</v>
      </c>
      <c r="AD7" s="14">
        <v>2.1999999999999999E-2</v>
      </c>
      <c r="AE7" s="14">
        <v>0.01</v>
      </c>
      <c r="AF7" s="14">
        <v>0.27700000000000002</v>
      </c>
      <c r="AG7" s="14">
        <v>1.4999999999999999E-2</v>
      </c>
      <c r="AH7" s="14">
        <v>1.2999999999999999E-2</v>
      </c>
      <c r="AI7" s="14">
        <v>8.0000000000000002E-3</v>
      </c>
      <c r="AJ7" s="14">
        <v>1.2999999999999999E-2</v>
      </c>
      <c r="AK7" s="14">
        <v>5.0000000000000001E-3</v>
      </c>
      <c r="AL7" s="14">
        <v>1.4E-2</v>
      </c>
      <c r="AM7" s="14">
        <v>1.2999999999999999E-2</v>
      </c>
      <c r="AN7" s="14">
        <v>3.4000000000000002E-2</v>
      </c>
      <c r="AO7" s="14">
        <v>3.4000000000000002E-2</v>
      </c>
      <c r="AP7" s="14">
        <v>3.9E-2</v>
      </c>
      <c r="AQ7" s="14">
        <v>0</v>
      </c>
    </row>
    <row r="8" spans="1:43" x14ac:dyDescent="0.25">
      <c r="A8" s="14" t="s">
        <v>6</v>
      </c>
      <c r="B8" s="14">
        <v>1.2999999999999999E-2</v>
      </c>
      <c r="C8" s="14">
        <v>2.8779614366223694E-3</v>
      </c>
      <c r="D8" s="14">
        <v>2.8492459780796333E-4</v>
      </c>
      <c r="E8" s="14">
        <v>1.2999999999999999E-2</v>
      </c>
      <c r="F8" s="14">
        <v>6.0000000000000001E-3</v>
      </c>
      <c r="G8" s="14">
        <v>1.7000000000000001E-2</v>
      </c>
      <c r="H8" s="14">
        <v>1.327</v>
      </c>
      <c r="I8" s="14">
        <v>2.1999999999999999E-2</v>
      </c>
      <c r="J8" s="14">
        <v>2.7E-2</v>
      </c>
      <c r="K8" s="14">
        <v>2E-3</v>
      </c>
      <c r="L8" s="18">
        <v>8.9999999999999993E-3</v>
      </c>
      <c r="M8" s="18">
        <v>1.4999999999999999E-2</v>
      </c>
      <c r="N8" s="14">
        <v>4.3999999999999997E-2</v>
      </c>
      <c r="O8" s="14">
        <v>3.775753104742961E-3</v>
      </c>
      <c r="P8" s="14">
        <v>4.824909460735184E-3</v>
      </c>
      <c r="Q8" s="14">
        <v>2.3551520763693671E-3</v>
      </c>
      <c r="R8" s="14">
        <v>1.6044446869518047E-3</v>
      </c>
      <c r="S8" s="14">
        <v>1.7999999999999999E-2</v>
      </c>
      <c r="T8" s="14">
        <v>1.2999999999999999E-2</v>
      </c>
      <c r="U8" s="14">
        <v>1.7000000000000001E-2</v>
      </c>
      <c r="V8" s="14">
        <v>1.7000000000000001E-2</v>
      </c>
      <c r="W8" s="14">
        <v>2.1999999999999999E-2</v>
      </c>
      <c r="X8" s="14">
        <v>2.9000000000000001E-2</v>
      </c>
      <c r="Y8" s="14">
        <v>7.0999999999999994E-2</v>
      </c>
      <c r="Z8" s="14">
        <v>1.0077914654731881E-3</v>
      </c>
      <c r="AA8" s="14">
        <v>1.5720545472433452E-4</v>
      </c>
      <c r="AB8" s="14">
        <v>1.2999999999999999E-2</v>
      </c>
      <c r="AC8" s="14">
        <v>1.0999999999999999E-2</v>
      </c>
      <c r="AD8" s="14">
        <v>1.2999999999999999E-2</v>
      </c>
      <c r="AE8" s="14">
        <v>1.4E-2</v>
      </c>
      <c r="AF8" s="14">
        <v>1.7999999999999999E-2</v>
      </c>
      <c r="AG8" s="14">
        <v>7.0000000000000001E-3</v>
      </c>
      <c r="AH8" s="14">
        <v>7.0000000000000001E-3</v>
      </c>
      <c r="AI8" s="14">
        <v>4.0000000000000001E-3</v>
      </c>
      <c r="AJ8" s="14">
        <v>6.0000000000000001E-3</v>
      </c>
      <c r="AK8" s="14">
        <v>3.0000000000000001E-3</v>
      </c>
      <c r="AL8" s="14">
        <v>1.4999999999999999E-2</v>
      </c>
      <c r="AM8" s="14">
        <v>8.9999999999999993E-3</v>
      </c>
      <c r="AN8" s="14">
        <v>7.0000000000000001E-3</v>
      </c>
      <c r="AO8" s="14">
        <v>1.4E-2</v>
      </c>
      <c r="AP8" s="14">
        <v>3.7999999999999999E-2</v>
      </c>
      <c r="AQ8" s="14">
        <v>0</v>
      </c>
    </row>
    <row r="9" spans="1:43" x14ac:dyDescent="0.25">
      <c r="A9" s="14" t="s">
        <v>7</v>
      </c>
      <c r="B9" s="14">
        <v>2E-3</v>
      </c>
      <c r="C9" s="14">
        <v>5.1785736409657212E-3</v>
      </c>
      <c r="D9" s="14">
        <v>1.3988706032819467E-4</v>
      </c>
      <c r="E9" s="14">
        <v>2E-3</v>
      </c>
      <c r="F9" s="14">
        <v>2E-3</v>
      </c>
      <c r="G9" s="14">
        <v>3.0000000000000001E-3</v>
      </c>
      <c r="H9" s="14">
        <v>4.0000000000000001E-3</v>
      </c>
      <c r="I9" s="14">
        <v>1.1659999999999999</v>
      </c>
      <c r="J9" s="14">
        <v>3.0000000000000001E-3</v>
      </c>
      <c r="K9" s="14">
        <v>0</v>
      </c>
      <c r="L9" s="18">
        <v>1E-3</v>
      </c>
      <c r="M9" s="18">
        <v>1E-3</v>
      </c>
      <c r="N9" s="14">
        <v>3.0000000000000001E-3</v>
      </c>
      <c r="O9" s="14">
        <v>9.0604944294004099E-3</v>
      </c>
      <c r="P9" s="14">
        <v>4.8840773557741485E-3</v>
      </c>
      <c r="Q9" s="14">
        <v>1.4173488730969581E-3</v>
      </c>
      <c r="R9" s="14">
        <v>4.9725498950712911E-3</v>
      </c>
      <c r="S9" s="14">
        <v>4.0000000000000001E-3</v>
      </c>
      <c r="T9" s="14">
        <v>1E-3</v>
      </c>
      <c r="U9" s="14">
        <v>2E-3</v>
      </c>
      <c r="V9" s="14">
        <v>3.0000000000000001E-3</v>
      </c>
      <c r="W9" s="14">
        <v>2E-3</v>
      </c>
      <c r="X9" s="14">
        <v>3.0000000000000001E-3</v>
      </c>
      <c r="Y9" s="14">
        <v>3.9E-2</v>
      </c>
      <c r="Z9" s="14">
        <v>6.5937273057054598E-4</v>
      </c>
      <c r="AA9" s="14">
        <v>5.3130451308003577E-5</v>
      </c>
      <c r="AB9" s="14">
        <v>1E-3</v>
      </c>
      <c r="AC9" s="14">
        <v>1.7000000000000001E-2</v>
      </c>
      <c r="AD9" s="14">
        <v>2E-3</v>
      </c>
      <c r="AE9" s="14">
        <v>1E-3</v>
      </c>
      <c r="AF9" s="14">
        <v>3.0000000000000001E-3</v>
      </c>
      <c r="AG9" s="14">
        <v>1E-3</v>
      </c>
      <c r="AH9" s="14">
        <v>1E-3</v>
      </c>
      <c r="AI9" s="14">
        <v>0</v>
      </c>
      <c r="AJ9" s="14">
        <v>0</v>
      </c>
      <c r="AK9" s="14">
        <v>1E-3</v>
      </c>
      <c r="AL9" s="14">
        <v>1E-3</v>
      </c>
      <c r="AM9" s="14">
        <v>1E-3</v>
      </c>
      <c r="AN9" s="14">
        <v>1E-3</v>
      </c>
      <c r="AO9" s="14">
        <v>1E-3</v>
      </c>
      <c r="AP9" s="14">
        <v>3.0000000000000001E-3</v>
      </c>
      <c r="AQ9" s="14">
        <v>0</v>
      </c>
    </row>
    <row r="10" spans="1:43" x14ac:dyDescent="0.25">
      <c r="A10" s="14" t="s">
        <v>8</v>
      </c>
      <c r="B10" s="14">
        <v>8.0000000000000002E-3</v>
      </c>
      <c r="C10" s="14">
        <v>2.7401835969845987E-3</v>
      </c>
      <c r="D10" s="14">
        <v>5.8857906083405068E-4</v>
      </c>
      <c r="E10" s="14">
        <v>8.9999999999999993E-3</v>
      </c>
      <c r="F10" s="14">
        <v>6.0000000000000001E-3</v>
      </c>
      <c r="G10" s="14">
        <v>3.7999999999999999E-2</v>
      </c>
      <c r="H10" s="14">
        <v>2.7E-2</v>
      </c>
      <c r="I10" s="14">
        <v>0.03</v>
      </c>
      <c r="J10" s="14">
        <v>1.373</v>
      </c>
      <c r="K10" s="14">
        <v>2E-3</v>
      </c>
      <c r="L10" s="18">
        <v>1.4E-2</v>
      </c>
      <c r="M10" s="18">
        <v>3.2000000000000001E-2</v>
      </c>
      <c r="N10" s="14">
        <v>2.1999999999999999E-2</v>
      </c>
      <c r="O10" s="14">
        <v>1.4354751261698787E-2</v>
      </c>
      <c r="P10" s="14">
        <v>1.0288875382546825E-2</v>
      </c>
      <c r="Q10" s="14">
        <v>2.5975545500818635E-3</v>
      </c>
      <c r="R10" s="14">
        <v>4.1026885336434291E-3</v>
      </c>
      <c r="S10" s="14">
        <v>1.4999999999999999E-2</v>
      </c>
      <c r="T10" s="14">
        <v>8.0000000000000002E-3</v>
      </c>
      <c r="U10" s="14">
        <v>1.7999999999999999E-2</v>
      </c>
      <c r="V10" s="14">
        <v>1.2E-2</v>
      </c>
      <c r="W10" s="14">
        <v>1.0999999999999999E-2</v>
      </c>
      <c r="X10" s="14">
        <v>1.2E-2</v>
      </c>
      <c r="Y10" s="14">
        <v>2.4E-2</v>
      </c>
      <c r="Z10" s="14">
        <v>1.6941879208579804E-3</v>
      </c>
      <c r="AA10" s="14">
        <v>4.0873938411384536E-4</v>
      </c>
      <c r="AB10" s="14">
        <v>8.0000000000000002E-3</v>
      </c>
      <c r="AC10" s="14">
        <v>1.0999999999999999E-2</v>
      </c>
      <c r="AD10" s="14">
        <v>1.9E-2</v>
      </c>
      <c r="AE10" s="14">
        <v>8.0000000000000002E-3</v>
      </c>
      <c r="AF10" s="14">
        <v>2.1000000000000001E-2</v>
      </c>
      <c r="AG10" s="14">
        <v>0.04</v>
      </c>
      <c r="AH10" s="14">
        <v>1.4E-2</v>
      </c>
      <c r="AI10" s="14">
        <v>1.2E-2</v>
      </c>
      <c r="AJ10" s="14">
        <v>1.7000000000000001E-2</v>
      </c>
      <c r="AK10" s="14">
        <v>5.0000000000000001E-3</v>
      </c>
      <c r="AL10" s="14">
        <v>1.7999999999999999E-2</v>
      </c>
      <c r="AM10" s="14">
        <v>0.01</v>
      </c>
      <c r="AN10" s="14">
        <v>1.2E-2</v>
      </c>
      <c r="AO10" s="14">
        <v>1.2999999999999999E-2</v>
      </c>
      <c r="AP10" s="14">
        <v>2.3E-2</v>
      </c>
      <c r="AQ10" s="14">
        <v>0</v>
      </c>
    </row>
    <row r="11" spans="1:43" x14ac:dyDescent="0.25">
      <c r="A11" s="14" t="s">
        <v>9</v>
      </c>
      <c r="B11" s="14">
        <v>3.3000000000000002E-2</v>
      </c>
      <c r="C11" s="14">
        <v>2.3922890871101797E-4</v>
      </c>
      <c r="D11" s="14">
        <v>5.9272057665996907E-5</v>
      </c>
      <c r="E11" s="14">
        <v>0.05</v>
      </c>
      <c r="F11" s="14">
        <v>2.7E-2</v>
      </c>
      <c r="G11" s="14">
        <v>2.5000000000000001E-2</v>
      </c>
      <c r="H11" s="14">
        <v>3.2000000000000001E-2</v>
      </c>
      <c r="I11" s="14">
        <v>3.2000000000000001E-2</v>
      </c>
      <c r="J11" s="14">
        <v>3.2000000000000001E-2</v>
      </c>
      <c r="K11" s="14">
        <v>1.0429999999999999</v>
      </c>
      <c r="L11" s="18">
        <v>0.124</v>
      </c>
      <c r="M11" s="18">
        <v>3.4000000000000002E-2</v>
      </c>
      <c r="N11" s="14">
        <v>7.0000000000000007E-2</v>
      </c>
      <c r="O11" s="14">
        <v>4.3194481098686146E-4</v>
      </c>
      <c r="P11" s="14">
        <v>1.4512348696998079E-3</v>
      </c>
      <c r="Q11" s="14">
        <v>7.8647997359824941E-4</v>
      </c>
      <c r="R11" s="14">
        <v>4.475000429387644E-4</v>
      </c>
      <c r="S11" s="14">
        <v>2.5000000000000001E-2</v>
      </c>
      <c r="T11" s="14">
        <v>1.7999999999999999E-2</v>
      </c>
      <c r="U11" s="14">
        <v>2.5999999999999999E-2</v>
      </c>
      <c r="V11" s="14">
        <v>0.02</v>
      </c>
      <c r="W11" s="14">
        <v>2.3E-2</v>
      </c>
      <c r="X11" s="14">
        <v>2.4E-2</v>
      </c>
      <c r="Y11" s="14">
        <v>2.4E-2</v>
      </c>
      <c r="Z11" s="14">
        <v>1.0895328671395232E-3</v>
      </c>
      <c r="AA11" s="14">
        <v>3.9345348175022379E-5</v>
      </c>
      <c r="AB11" s="14">
        <v>2.7E-2</v>
      </c>
      <c r="AC11" s="14">
        <v>2.4E-2</v>
      </c>
      <c r="AD11" s="14">
        <v>2.9000000000000001E-2</v>
      </c>
      <c r="AE11" s="14">
        <v>9.6000000000000002E-2</v>
      </c>
      <c r="AF11" s="14">
        <v>2.5000000000000001E-2</v>
      </c>
      <c r="AG11" s="14">
        <v>1.4E-2</v>
      </c>
      <c r="AH11" s="14">
        <v>1.4E-2</v>
      </c>
      <c r="AI11" s="14">
        <v>8.9999999999999993E-3</v>
      </c>
      <c r="AJ11" s="14">
        <v>7.0000000000000001E-3</v>
      </c>
      <c r="AK11" s="14">
        <v>8.0000000000000002E-3</v>
      </c>
      <c r="AL11" s="14">
        <v>1.4999999999999999E-2</v>
      </c>
      <c r="AM11" s="14">
        <v>1.4999999999999999E-2</v>
      </c>
      <c r="AN11" s="14">
        <v>1.7000000000000001E-2</v>
      </c>
      <c r="AO11" s="14">
        <v>2.1999999999999999E-2</v>
      </c>
      <c r="AP11" s="14">
        <v>2.3E-2</v>
      </c>
      <c r="AQ11" s="14">
        <v>0</v>
      </c>
    </row>
    <row r="12" spans="1:43" x14ac:dyDescent="0.25">
      <c r="A12" s="14" t="s">
        <v>65</v>
      </c>
      <c r="B12" s="18">
        <v>4.064251687032297E-2</v>
      </c>
      <c r="C12" s="18">
        <v>2.3920854882649532E-2</v>
      </c>
      <c r="D12" s="18">
        <v>2.3920854882649532E-2</v>
      </c>
      <c r="E12" s="18">
        <v>3.4000000000000002E-2</v>
      </c>
      <c r="F12" s="18">
        <v>0.02</v>
      </c>
      <c r="G12" s="18">
        <v>3.6999999999999998E-2</v>
      </c>
      <c r="H12" s="18">
        <v>8.7999999999999995E-2</v>
      </c>
      <c r="I12" s="18">
        <v>8.4000000000000005E-2</v>
      </c>
      <c r="J12" s="18">
        <v>6.4000000000000001E-2</v>
      </c>
      <c r="K12" s="18">
        <v>1.4999999999999999E-2</v>
      </c>
      <c r="L12" s="18">
        <v>1.2170000000000001</v>
      </c>
      <c r="M12" s="18">
        <v>8.5000000000000006E-2</v>
      </c>
      <c r="N12" s="18">
        <v>0.23627780466503792</v>
      </c>
      <c r="O12" s="18">
        <v>4.851481342782768E-2</v>
      </c>
      <c r="P12" s="18">
        <v>4.851481342782768E-2</v>
      </c>
      <c r="Q12" s="18">
        <v>2.3237546296842902E-2</v>
      </c>
      <c r="R12" s="18">
        <v>2.3237546296842902E-2</v>
      </c>
      <c r="S12" s="18">
        <v>4.7E-2</v>
      </c>
      <c r="T12" s="18">
        <v>5.0999999999999997E-2</v>
      </c>
      <c r="U12" s="18">
        <v>6.4000000000000001E-2</v>
      </c>
      <c r="V12" s="18">
        <v>3.4000000000000002E-2</v>
      </c>
      <c r="W12" s="18">
        <v>4.7E-2</v>
      </c>
      <c r="X12" s="18">
        <v>3.7999999999999999E-2</v>
      </c>
      <c r="Y12" s="18">
        <v>5.8000000000000003E-2</v>
      </c>
      <c r="Z12" s="18">
        <v>9.191282615163239E-2</v>
      </c>
      <c r="AA12" s="18">
        <v>6.9063404627369707E-2</v>
      </c>
      <c r="AB12" s="18">
        <v>2.5000000000000001E-2</v>
      </c>
      <c r="AC12" s="18">
        <v>3.3000000000000002E-2</v>
      </c>
      <c r="AD12" s="18">
        <v>1.6E-2</v>
      </c>
      <c r="AE12" s="18">
        <v>1.6836741378524936E-2</v>
      </c>
      <c r="AF12" s="18">
        <v>2.5000000000000001E-2</v>
      </c>
      <c r="AG12" s="18">
        <v>1.6E-2</v>
      </c>
      <c r="AH12" s="18">
        <v>1.2E-2</v>
      </c>
      <c r="AI12" s="18">
        <v>8.0000000000000002E-3</v>
      </c>
      <c r="AJ12" s="18">
        <v>7.0000000000000001E-3</v>
      </c>
      <c r="AK12" s="18">
        <v>5.0000000000000001E-3</v>
      </c>
      <c r="AL12" s="18">
        <v>0</v>
      </c>
      <c r="AM12" s="18">
        <v>8.0000000000000002E-3</v>
      </c>
      <c r="AN12" s="18">
        <v>1.0999999999999999E-2</v>
      </c>
      <c r="AO12" s="18">
        <v>2.8000000000000001E-2</v>
      </c>
      <c r="AP12" s="18">
        <v>0</v>
      </c>
      <c r="AQ12" s="18">
        <v>0</v>
      </c>
    </row>
    <row r="13" spans="1:43" x14ac:dyDescent="0.25">
      <c r="A13" s="14" t="s">
        <v>66</v>
      </c>
      <c r="B13" s="18">
        <v>7.6867300717024713E-4</v>
      </c>
      <c r="C13" s="18">
        <v>1.2960775200397439E-5</v>
      </c>
      <c r="D13" s="18">
        <v>1.2960775200397439E-5</v>
      </c>
      <c r="E13" s="18">
        <v>1E-3</v>
      </c>
      <c r="F13" s="18">
        <v>1E-3</v>
      </c>
      <c r="G13" s="18">
        <v>3.0000000000000001E-3</v>
      </c>
      <c r="H13" s="18">
        <v>4.0000000000000001E-3</v>
      </c>
      <c r="I13" s="18">
        <v>2E-3</v>
      </c>
      <c r="J13" s="18">
        <v>2E-3</v>
      </c>
      <c r="K13" s="18">
        <v>0</v>
      </c>
      <c r="L13" s="18">
        <v>1E-3</v>
      </c>
      <c r="M13" s="18">
        <v>1.0529999999999999</v>
      </c>
      <c r="N13" s="18">
        <v>1.6981265852185042E-4</v>
      </c>
      <c r="O13" s="18">
        <v>6.5382655015404606E-5</v>
      </c>
      <c r="P13" s="18">
        <v>6.5382655015404606E-5</v>
      </c>
      <c r="Q13" s="18">
        <v>3.1004476788319787E-5</v>
      </c>
      <c r="R13" s="18">
        <v>3.1004476788319787E-5</v>
      </c>
      <c r="S13" s="18">
        <v>2E-3</v>
      </c>
      <c r="T13" s="18">
        <v>1E-3</v>
      </c>
      <c r="U13" s="18">
        <v>2E-3</v>
      </c>
      <c r="V13" s="18">
        <v>2E-3</v>
      </c>
      <c r="W13" s="18">
        <v>1E-3</v>
      </c>
      <c r="X13" s="18">
        <v>3.0000000000000001E-3</v>
      </c>
      <c r="Y13" s="18">
        <v>2E-3</v>
      </c>
      <c r="Z13" s="18">
        <v>4.5886939017388695E-5</v>
      </c>
      <c r="AA13" s="18">
        <v>3.6370181205976608E-5</v>
      </c>
      <c r="AB13" s="18">
        <v>2E-3</v>
      </c>
      <c r="AC13" s="18">
        <v>1E-3</v>
      </c>
      <c r="AD13" s="18">
        <v>1E-3</v>
      </c>
      <c r="AE13" s="18">
        <v>4.4632767484687906E-5</v>
      </c>
      <c r="AF13" s="18">
        <v>2E-3</v>
      </c>
      <c r="AG13" s="18">
        <v>1E-3</v>
      </c>
      <c r="AH13" s="18">
        <v>1E-3</v>
      </c>
      <c r="AI13" s="18">
        <v>1E-3</v>
      </c>
      <c r="AJ13" s="18">
        <v>1E-3</v>
      </c>
      <c r="AK13" s="18">
        <v>0</v>
      </c>
      <c r="AL13" s="18">
        <v>0</v>
      </c>
      <c r="AM13" s="18">
        <v>1E-3</v>
      </c>
      <c r="AN13" s="18">
        <v>1E-3</v>
      </c>
      <c r="AO13" s="18">
        <v>0.09</v>
      </c>
      <c r="AP13" s="18">
        <v>0</v>
      </c>
      <c r="AQ13" s="18">
        <v>0</v>
      </c>
    </row>
    <row r="14" spans="1:43" x14ac:dyDescent="0.25">
      <c r="A14" s="14" t="s">
        <v>10</v>
      </c>
      <c r="B14" s="14">
        <v>1.4E-2</v>
      </c>
      <c r="C14" s="14">
        <v>7.8900690581326129E-3</v>
      </c>
      <c r="D14" s="14">
        <v>7.3273697729917626E-4</v>
      </c>
      <c r="E14" s="14">
        <v>1.7000000000000001E-2</v>
      </c>
      <c r="F14" s="14">
        <v>0.01</v>
      </c>
      <c r="G14" s="14">
        <v>3.5999999999999997E-2</v>
      </c>
      <c r="H14" s="14">
        <v>4.5999999999999999E-2</v>
      </c>
      <c r="I14" s="14">
        <v>2.8000000000000001E-2</v>
      </c>
      <c r="J14" s="14">
        <v>2.3E-2</v>
      </c>
      <c r="K14" s="14">
        <v>3.0000000000000001E-3</v>
      </c>
      <c r="L14" s="18">
        <v>0.02</v>
      </c>
      <c r="M14" s="18">
        <v>2.5000000000000001E-2</v>
      </c>
      <c r="N14" s="14">
        <v>1.175</v>
      </c>
      <c r="O14" s="14">
        <v>2.350410619920278E-2</v>
      </c>
      <c r="P14" s="14">
        <v>8.4578021968304169E-3</v>
      </c>
      <c r="Q14" s="14">
        <v>5.7365831845768442E-3</v>
      </c>
      <c r="R14" s="14">
        <v>5.5060074894869313E-3</v>
      </c>
      <c r="S14" s="14">
        <v>3.1E-2</v>
      </c>
      <c r="T14" s="14">
        <v>3.4000000000000002E-2</v>
      </c>
      <c r="U14" s="14">
        <v>6.3E-2</v>
      </c>
      <c r="V14" s="14">
        <v>4.3999999999999997E-2</v>
      </c>
      <c r="W14" s="14">
        <v>9.5000000000000001E-2</v>
      </c>
      <c r="X14" s="14">
        <v>3.5000000000000003E-2</v>
      </c>
      <c r="Y14" s="14">
        <v>7.4999999999999997E-2</v>
      </c>
      <c r="Z14" s="14">
        <v>6.1587537128425804E-3</v>
      </c>
      <c r="AA14" s="14">
        <v>3.8467919713713276E-4</v>
      </c>
      <c r="AB14" s="14">
        <v>1.2E-2</v>
      </c>
      <c r="AC14" s="14">
        <v>4.8000000000000001E-2</v>
      </c>
      <c r="AD14" s="14">
        <v>1.7999999999999999E-2</v>
      </c>
      <c r="AE14" s="14">
        <v>0.02</v>
      </c>
      <c r="AF14" s="14">
        <v>2.4E-2</v>
      </c>
      <c r="AG14" s="14">
        <v>8.0000000000000002E-3</v>
      </c>
      <c r="AH14" s="14">
        <v>8.9999999999999993E-3</v>
      </c>
      <c r="AI14" s="14">
        <v>5.0000000000000001E-3</v>
      </c>
      <c r="AJ14" s="14">
        <v>4.0000000000000001E-3</v>
      </c>
      <c r="AK14" s="14">
        <v>4.0000000000000001E-3</v>
      </c>
      <c r="AL14" s="14">
        <v>1.2E-2</v>
      </c>
      <c r="AM14" s="14">
        <v>5.0000000000000001E-3</v>
      </c>
      <c r="AN14" s="14">
        <v>7.0000000000000001E-3</v>
      </c>
      <c r="AO14" s="14">
        <v>1.0999999999999999E-2</v>
      </c>
      <c r="AP14" s="14">
        <v>1.7999999999999999E-2</v>
      </c>
      <c r="AQ14" s="14">
        <v>0</v>
      </c>
    </row>
    <row r="15" spans="1:43" x14ac:dyDescent="0.25">
      <c r="A15" s="14" t="s">
        <v>79</v>
      </c>
      <c r="B15" s="14">
        <v>1.1403886598448773E-3</v>
      </c>
      <c r="C15" s="14">
        <v>7.3729685875899753E-4</v>
      </c>
      <c r="D15" s="14">
        <v>1.697820420293691E-4</v>
      </c>
      <c r="E15" s="14">
        <v>9.9043326115015953E-5</v>
      </c>
      <c r="F15" s="14">
        <v>0</v>
      </c>
      <c r="G15" s="14">
        <v>4.9807129241253804E-3</v>
      </c>
      <c r="H15" s="14">
        <v>1.299184857816119E-3</v>
      </c>
      <c r="I15" s="14">
        <v>9.5982458198916939E-4</v>
      </c>
      <c r="J15" s="14">
        <v>4.3720883914636412E-4</v>
      </c>
      <c r="K15" s="14">
        <v>6.010268969510249E-4</v>
      </c>
      <c r="L15" s="18">
        <v>1.8519172493472063E-3</v>
      </c>
      <c r="M15" s="18">
        <v>2.573166506703195E-3</v>
      </c>
      <c r="N15" s="14">
        <v>5.9000933835579132E-3</v>
      </c>
      <c r="O15" s="14">
        <v>1.1221264703637464</v>
      </c>
      <c r="P15" s="14">
        <v>6.4166435850503015E-4</v>
      </c>
      <c r="Q15" s="14">
        <v>7.0204890682303879E-4</v>
      </c>
      <c r="R15" s="14">
        <v>4.9263961849593547E-4</v>
      </c>
      <c r="S15" s="14">
        <v>1.4185144153489322E-3</v>
      </c>
      <c r="T15" s="14">
        <v>4.4949730944555073E-2</v>
      </c>
      <c r="U15" s="14">
        <v>8.4274420278157049E-3</v>
      </c>
      <c r="V15" s="14">
        <v>3.1237673814762997E-3</v>
      </c>
      <c r="W15" s="14">
        <v>6.195815903274407E-3</v>
      </c>
      <c r="X15" s="14">
        <v>2.035516738189178E-3</v>
      </c>
      <c r="Y15" s="14">
        <v>9.8047905694493131E-3</v>
      </c>
      <c r="Z15" s="14">
        <v>6.0491360295088106E-4</v>
      </c>
      <c r="AA15" s="14">
        <v>7.1720139223314895E-5</v>
      </c>
      <c r="AB15" s="14">
        <v>6.2466918146627832E-4</v>
      </c>
      <c r="AC15" s="14">
        <v>5.2354284263293107E-3</v>
      </c>
      <c r="AD15" s="14">
        <v>3.1264925074675552E-10</v>
      </c>
      <c r="AE15" s="14">
        <v>1.9985303180309374E-4</v>
      </c>
      <c r="AF15" s="14">
        <v>2.0089778922206167E-3</v>
      </c>
      <c r="AG15" s="14">
        <v>0</v>
      </c>
      <c r="AH15" s="14">
        <v>4.0507202259067822E-10</v>
      </c>
      <c r="AI15" s="14">
        <v>1.3654450204659413E-4</v>
      </c>
      <c r="AJ15" s="14">
        <v>2.2503988004261906E-4</v>
      </c>
      <c r="AK15" s="14">
        <v>1.7851997002888562E-4</v>
      </c>
      <c r="AL15" s="14">
        <v>9.6309100423092725E-4</v>
      </c>
      <c r="AM15" s="14">
        <v>9.8865841648414199E-4</v>
      </c>
      <c r="AN15" s="14">
        <v>1.2120870570653088E-3</v>
      </c>
      <c r="AO15" s="14">
        <v>2.3538814865332121E-3</v>
      </c>
      <c r="AP15" s="14">
        <v>3.6087699621645455E-3</v>
      </c>
      <c r="AQ15" s="14">
        <v>8.9407427039162983E-3</v>
      </c>
    </row>
    <row r="16" spans="1:43" x14ac:dyDescent="0.25">
      <c r="A16" s="14" t="s">
        <v>80</v>
      </c>
      <c r="B16" s="14">
        <v>2.2014899791317007E-4</v>
      </c>
      <c r="C16" s="14">
        <v>5.4174078102359083E-4</v>
      </c>
      <c r="D16" s="14">
        <v>2.7718942602328705E-5</v>
      </c>
      <c r="E16" s="14">
        <v>3.02510005411212E-5</v>
      </c>
      <c r="F16" s="14">
        <v>0</v>
      </c>
      <c r="G16" s="14">
        <v>2.4430521341130686E-4</v>
      </c>
      <c r="H16" s="14">
        <v>3.7087945722728149E-4</v>
      </c>
      <c r="I16" s="14">
        <v>7.5099011085961944E-4</v>
      </c>
      <c r="J16" s="14">
        <v>2.7956309680382042E-3</v>
      </c>
      <c r="K16" s="14">
        <v>3.2284555443053516E-4</v>
      </c>
      <c r="L16" s="18">
        <v>1.8519172493472063E-3</v>
      </c>
      <c r="M16" s="18">
        <v>2.573166506703195E-3</v>
      </c>
      <c r="N16" s="14">
        <v>7.1589345456065691E-4</v>
      </c>
      <c r="O16" s="14">
        <v>3.6276373701970423E-3</v>
      </c>
      <c r="P16" s="14">
        <v>1.1255513935692081</v>
      </c>
      <c r="Q16" s="14">
        <v>8.2081530702431977E-3</v>
      </c>
      <c r="R16" s="14">
        <v>1.7371058837820873E-3</v>
      </c>
      <c r="S16" s="14">
        <v>3.3834100523432655E-3</v>
      </c>
      <c r="T16" s="14">
        <v>2.03973769264731E-3</v>
      </c>
      <c r="U16" s="14">
        <v>3.2057809816336807E-3</v>
      </c>
      <c r="V16" s="14">
        <v>2.6670192770935608E-3</v>
      </c>
      <c r="W16" s="14">
        <v>1.2306344359446061E-3</v>
      </c>
      <c r="X16" s="14">
        <v>1.2436255307025658E-3</v>
      </c>
      <c r="Y16" s="14">
        <v>2.6029549961709428E-3</v>
      </c>
      <c r="Z16" s="14">
        <v>2.4308613961195638E-4</v>
      </c>
      <c r="AA16" s="14">
        <v>1.4025788504673049E-5</v>
      </c>
      <c r="AB16" s="14">
        <v>2.8262197103368146E-4</v>
      </c>
      <c r="AC16" s="14">
        <v>5.7539524951472409E-2</v>
      </c>
      <c r="AD16" s="14">
        <v>5.1427026587235886E-11</v>
      </c>
      <c r="AE16" s="14">
        <v>4.7221097073775763E-5</v>
      </c>
      <c r="AF16" s="14">
        <v>2.3668829982177194E-4</v>
      </c>
      <c r="AG16" s="14">
        <v>0</v>
      </c>
      <c r="AH16" s="14">
        <v>4.9174149849505992E-11</v>
      </c>
      <c r="AI16" s="14">
        <v>3.860073007241202E-5</v>
      </c>
      <c r="AJ16" s="14">
        <v>6.0878711471161928E-5</v>
      </c>
      <c r="AK16" s="14">
        <v>5.5799446122204235E-4</v>
      </c>
      <c r="AL16" s="14">
        <v>2.5430070019854086E-4</v>
      </c>
      <c r="AM16" s="14">
        <v>1.4182604599072175E-3</v>
      </c>
      <c r="AN16" s="14">
        <v>3.3403929417582498E-4</v>
      </c>
      <c r="AO16" s="14">
        <v>4.2125476784445873E-4</v>
      </c>
      <c r="AP16" s="14">
        <v>7.8051534281559695E-4</v>
      </c>
      <c r="AQ16" s="14">
        <v>8.3057860820185542E-4</v>
      </c>
    </row>
    <row r="17" spans="1:43" x14ac:dyDescent="0.25">
      <c r="A17" s="14" t="s">
        <v>81</v>
      </c>
      <c r="B17" s="14">
        <v>5.1391065952688586E-3</v>
      </c>
      <c r="C17" s="14">
        <v>5.6176901134224612E-2</v>
      </c>
      <c r="D17" s="14">
        <v>5.9680491931952094E-4</v>
      </c>
      <c r="E17" s="14">
        <v>1.9237416720893287E-3</v>
      </c>
      <c r="F17" s="14">
        <v>0</v>
      </c>
      <c r="G17" s="14">
        <v>8.3737226935193133E-3</v>
      </c>
      <c r="H17" s="14">
        <v>1.4844208253783832E-2</v>
      </c>
      <c r="I17" s="14">
        <v>1.2454320894428427E-2</v>
      </c>
      <c r="J17" s="14">
        <v>5.7523199316911423E-3</v>
      </c>
      <c r="K17" s="14">
        <v>1.3350998408111265E-2</v>
      </c>
      <c r="L17" s="18">
        <v>2.455007667989749E-3</v>
      </c>
      <c r="M17" s="18">
        <v>6.4477599071576582E-4</v>
      </c>
      <c r="N17" s="14">
        <v>2.6297820607086929E-2</v>
      </c>
      <c r="O17" s="14">
        <v>1.4715914231207581E-2</v>
      </c>
      <c r="P17" s="14">
        <v>1.4805803264517629E-2</v>
      </c>
      <c r="Q17" s="14">
        <v>2.0018678137222352</v>
      </c>
      <c r="R17" s="14">
        <v>1.744873715271919E-2</v>
      </c>
      <c r="S17" s="14">
        <v>0.50823598574688822</v>
      </c>
      <c r="T17" s="14">
        <v>3.4864663337763224E-2</v>
      </c>
      <c r="U17" s="14">
        <v>0.10313965487932046</v>
      </c>
      <c r="V17" s="14">
        <v>0.31448428373724824</v>
      </c>
      <c r="W17" s="14">
        <v>0.11230776760341021</v>
      </c>
      <c r="X17" s="14">
        <v>5.9820165814971155E-2</v>
      </c>
      <c r="Y17" s="14">
        <v>0.10231349718103709</v>
      </c>
      <c r="Z17" s="14">
        <v>9.2022595204200638E-3</v>
      </c>
      <c r="AA17" s="14">
        <v>6.9774626936455221E-4</v>
      </c>
      <c r="AB17" s="14">
        <v>1.1727933361585837E-2</v>
      </c>
      <c r="AC17" s="14">
        <v>0.20508198849982889</v>
      </c>
      <c r="AD17" s="14">
        <v>5.2412261890804449E-10</v>
      </c>
      <c r="AE17" s="14">
        <v>3.1283019816893808E-3</v>
      </c>
      <c r="AF17" s="14">
        <v>4.3545699245897303E-3</v>
      </c>
      <c r="AG17" s="14">
        <v>0</v>
      </c>
      <c r="AH17" s="14">
        <v>6.7280340490366671E-10</v>
      </c>
      <c r="AI17" s="14">
        <v>6.5097489389601593E-4</v>
      </c>
      <c r="AJ17" s="14">
        <v>1.2773085034357169E-3</v>
      </c>
      <c r="AK17" s="14">
        <v>2.7288186956934695E-3</v>
      </c>
      <c r="AL17" s="14">
        <v>5.9680303699238737E-3</v>
      </c>
      <c r="AM17" s="14">
        <v>1.8190490578761303E-2</v>
      </c>
      <c r="AN17" s="14">
        <v>5.1320107326712243E-3</v>
      </c>
      <c r="AO17" s="14">
        <v>6.21535847612805E-3</v>
      </c>
      <c r="AP17" s="14">
        <v>1.3882790412271327E-2</v>
      </c>
      <c r="AQ17" s="14">
        <v>7.2211744531588767E-2</v>
      </c>
    </row>
    <row r="18" spans="1:43" x14ac:dyDescent="0.25">
      <c r="A18" s="14" t="s">
        <v>82</v>
      </c>
      <c r="B18" s="14">
        <v>2.6948604879139545E-4</v>
      </c>
      <c r="C18" s="14">
        <v>1.5204670180952575E-3</v>
      </c>
      <c r="D18" s="14">
        <v>2.9463795747357827E-5</v>
      </c>
      <c r="E18" s="14">
        <v>8.7085206926903628E-5</v>
      </c>
      <c r="F18" s="14">
        <v>0</v>
      </c>
      <c r="G18" s="14">
        <v>4.2229103676364507E-4</v>
      </c>
      <c r="H18" s="14">
        <v>9.1865562406913393E-4</v>
      </c>
      <c r="I18" s="14">
        <v>8.081842682104418E-4</v>
      </c>
      <c r="J18" s="14">
        <v>4.937403393885522E-4</v>
      </c>
      <c r="K18" s="14">
        <v>6.9604732488323857E-4</v>
      </c>
      <c r="L18" s="18">
        <v>2.455007667989749E-3</v>
      </c>
      <c r="M18" s="18">
        <v>6.4477599071576582E-4</v>
      </c>
      <c r="N18" s="14">
        <v>2.4009481203599286E-3</v>
      </c>
      <c r="O18" s="14">
        <v>9.6104085315038088E-4</v>
      </c>
      <c r="P18" s="14">
        <v>5.4038068092319047E-4</v>
      </c>
      <c r="Q18" s="14">
        <v>4.1053974226399901E-3</v>
      </c>
      <c r="R18" s="14">
        <v>1.3481437508687761</v>
      </c>
      <c r="S18" s="14">
        <v>1.992168392482721E-2</v>
      </c>
      <c r="T18" s="14">
        <v>8.3193118391217159E-3</v>
      </c>
      <c r="U18" s="14">
        <v>4.330286417564027E-2</v>
      </c>
      <c r="V18" s="14">
        <v>1.084745370862316E-2</v>
      </c>
      <c r="W18" s="14">
        <v>4.0525597090799326E-3</v>
      </c>
      <c r="X18" s="14">
        <v>2.5753503513381687E-3</v>
      </c>
      <c r="Y18" s="14">
        <v>3.4590659803021982E-3</v>
      </c>
      <c r="Z18" s="14">
        <v>1.0460397651644983E-3</v>
      </c>
      <c r="AA18" s="14">
        <v>2.2952663359313704E-5</v>
      </c>
      <c r="AB18" s="14">
        <v>4.355586179967182E-4</v>
      </c>
      <c r="AC18" s="14">
        <v>7.2735572692742374E-3</v>
      </c>
      <c r="AD18" s="14">
        <v>4.1496219425762522E-11</v>
      </c>
      <c r="AE18" s="14">
        <v>1.2787592038688254E-4</v>
      </c>
      <c r="AF18" s="14">
        <v>2.6711833634944759E-4</v>
      </c>
      <c r="AG18" s="14">
        <v>0</v>
      </c>
      <c r="AH18" s="14">
        <v>8.7447580381601388E-11</v>
      </c>
      <c r="AI18" s="14">
        <v>4.3726585136178837E-5</v>
      </c>
      <c r="AJ18" s="14">
        <v>8.2917940509105118E-5</v>
      </c>
      <c r="AK18" s="14">
        <v>1.2784096838025773E-4</v>
      </c>
      <c r="AL18" s="14">
        <v>4.9188259111887002E-4</v>
      </c>
      <c r="AM18" s="14">
        <v>7.8745756455337592E-4</v>
      </c>
      <c r="AN18" s="14">
        <v>4.1260689942804809E-4</v>
      </c>
      <c r="AO18" s="14">
        <v>1.3126917286189243E-3</v>
      </c>
      <c r="AP18" s="14">
        <v>9.2443610090125127E-4</v>
      </c>
      <c r="AQ18" s="14">
        <v>2.6591363382920522E-3</v>
      </c>
    </row>
    <row r="19" spans="1:43" x14ac:dyDescent="0.25">
      <c r="A19" s="14" t="s">
        <v>11</v>
      </c>
      <c r="B19" s="14">
        <v>1.2999999999999999E-2</v>
      </c>
      <c r="C19" s="14">
        <v>5.2329236332633401E-2</v>
      </c>
      <c r="D19" s="14">
        <v>9.2746794935135031E-4</v>
      </c>
      <c r="E19" s="14">
        <v>2.3E-2</v>
      </c>
      <c r="F19" s="14">
        <v>2.3E-2</v>
      </c>
      <c r="G19" s="14">
        <v>2.5000000000000001E-2</v>
      </c>
      <c r="H19" s="14">
        <v>0.03</v>
      </c>
      <c r="I19" s="14">
        <v>4.3999999999999997E-2</v>
      </c>
      <c r="J19" s="14">
        <v>1.4E-2</v>
      </c>
      <c r="K19" s="14">
        <v>7.0000000000000001E-3</v>
      </c>
      <c r="L19" s="18">
        <v>1.4E-2</v>
      </c>
      <c r="M19" s="18">
        <v>1.7000000000000001E-2</v>
      </c>
      <c r="N19" s="14">
        <v>3.5000000000000003E-2</v>
      </c>
      <c r="O19" s="14">
        <v>2.2454902305009922E-2</v>
      </c>
      <c r="P19" s="14">
        <v>1.508493783623076E-2</v>
      </c>
      <c r="Q19" s="14">
        <v>1.5504361577900224E-2</v>
      </c>
      <c r="R19" s="14">
        <v>1.3428956804159826E-2</v>
      </c>
      <c r="S19" s="14">
        <v>1.145</v>
      </c>
      <c r="T19" s="14">
        <v>2.1000000000000001E-2</v>
      </c>
      <c r="U19" s="14">
        <v>5.3999999999999999E-2</v>
      </c>
      <c r="V19" s="14">
        <v>0.11899999999999999</v>
      </c>
      <c r="W19" s="14">
        <v>8.5000000000000006E-2</v>
      </c>
      <c r="X19" s="14">
        <v>0.13800000000000001</v>
      </c>
      <c r="Y19" s="14">
        <v>6.8000000000000005E-2</v>
      </c>
      <c r="Z19" s="14">
        <v>8.6018231522966334E-3</v>
      </c>
      <c r="AA19" s="14">
        <v>3.1299624577252799E-4</v>
      </c>
      <c r="AB19" s="14">
        <v>1.2999999999999999E-2</v>
      </c>
      <c r="AC19" s="14">
        <v>9.6000000000000002E-2</v>
      </c>
      <c r="AD19" s="14">
        <v>8.9999999999999993E-3</v>
      </c>
      <c r="AE19" s="14">
        <v>1.4E-2</v>
      </c>
      <c r="AF19" s="14">
        <v>1.6E-2</v>
      </c>
      <c r="AG19" s="14">
        <v>6.0000000000000001E-3</v>
      </c>
      <c r="AH19" s="14">
        <v>8.0000000000000002E-3</v>
      </c>
      <c r="AI19" s="14">
        <v>5.0000000000000001E-3</v>
      </c>
      <c r="AJ19" s="14">
        <v>4.0000000000000001E-3</v>
      </c>
      <c r="AK19" s="14">
        <v>6.0000000000000001E-3</v>
      </c>
      <c r="AL19" s="14">
        <v>1.2E-2</v>
      </c>
      <c r="AM19" s="14">
        <v>7.0000000000000001E-3</v>
      </c>
      <c r="AN19" s="14">
        <v>7.0000000000000001E-3</v>
      </c>
      <c r="AO19" s="14">
        <v>8.0000000000000002E-3</v>
      </c>
      <c r="AP19" s="14">
        <v>1.4999999999999999E-2</v>
      </c>
      <c r="AQ19" s="14">
        <v>0</v>
      </c>
    </row>
    <row r="20" spans="1:43" x14ac:dyDescent="0.25">
      <c r="A20" s="14" t="s">
        <v>12</v>
      </c>
      <c r="B20" s="14">
        <v>1.6E-2</v>
      </c>
      <c r="C20" s="14">
        <v>2.3743185592056794E-3</v>
      </c>
      <c r="D20" s="14">
        <v>8.8859886006101708E-5</v>
      </c>
      <c r="E20" s="14">
        <v>1.4999999999999999E-2</v>
      </c>
      <c r="F20" s="14">
        <v>1.2999999999999999E-2</v>
      </c>
      <c r="G20" s="14">
        <v>2.1999999999999999E-2</v>
      </c>
      <c r="H20" s="14">
        <v>5.5E-2</v>
      </c>
      <c r="I20" s="14">
        <v>2.8000000000000001E-2</v>
      </c>
      <c r="J20" s="14">
        <v>2.1000000000000001E-2</v>
      </c>
      <c r="K20" s="14">
        <v>4.0000000000000001E-3</v>
      </c>
      <c r="L20" s="18">
        <v>1.4999999999999999E-2</v>
      </c>
      <c r="M20" s="18">
        <v>2.1000000000000001E-2</v>
      </c>
      <c r="N20" s="14">
        <v>0.03</v>
      </c>
      <c r="O20" s="14">
        <v>1.9968139795689364E-3</v>
      </c>
      <c r="P20" s="14">
        <v>1.2847717688618965E-3</v>
      </c>
      <c r="Q20" s="14">
        <v>6.3186956505131642E-3</v>
      </c>
      <c r="R20" s="14">
        <v>2.0906878863611376E-3</v>
      </c>
      <c r="S20" s="14">
        <v>2.5999999999999999E-2</v>
      </c>
      <c r="T20" s="14">
        <v>1.169</v>
      </c>
      <c r="U20" s="14">
        <v>0.06</v>
      </c>
      <c r="V20" s="14">
        <v>5.3999999999999999E-2</v>
      </c>
      <c r="W20" s="14">
        <v>4.9000000000000002E-2</v>
      </c>
      <c r="X20" s="14">
        <v>5.8999999999999997E-2</v>
      </c>
      <c r="Y20" s="14">
        <v>3.7999999999999999E-2</v>
      </c>
      <c r="Z20" s="14">
        <v>5.1648068972765283E-3</v>
      </c>
      <c r="AA20" s="14">
        <v>1.8110579340376842E-4</v>
      </c>
      <c r="AB20" s="14">
        <v>1.2999999999999999E-2</v>
      </c>
      <c r="AC20" s="14">
        <v>1.9E-2</v>
      </c>
      <c r="AD20" s="14">
        <v>1.2999999999999999E-2</v>
      </c>
      <c r="AE20" s="14">
        <v>2.1000000000000001E-2</v>
      </c>
      <c r="AF20" s="14">
        <v>1.6E-2</v>
      </c>
      <c r="AG20" s="14">
        <v>2.1999999999999999E-2</v>
      </c>
      <c r="AH20" s="14">
        <v>3.6999999999999998E-2</v>
      </c>
      <c r="AI20" s="14">
        <v>3.6999999999999998E-2</v>
      </c>
      <c r="AJ20" s="14">
        <v>8.9999999999999993E-3</v>
      </c>
      <c r="AK20" s="14">
        <v>5.0000000000000001E-3</v>
      </c>
      <c r="AL20" s="14">
        <v>3.5000000000000003E-2</v>
      </c>
      <c r="AM20" s="14">
        <v>8.0000000000000002E-3</v>
      </c>
      <c r="AN20" s="14">
        <v>1.2E-2</v>
      </c>
      <c r="AO20" s="14">
        <v>2.7E-2</v>
      </c>
      <c r="AP20" s="14">
        <v>4.8000000000000001E-2</v>
      </c>
      <c r="AQ20" s="14">
        <v>0</v>
      </c>
    </row>
    <row r="21" spans="1:43" x14ac:dyDescent="0.25">
      <c r="A21" s="14" t="s">
        <v>13</v>
      </c>
      <c r="B21" s="14">
        <v>5.0000000000000001E-3</v>
      </c>
      <c r="C21" s="14">
        <v>1.0850422629955794E-2</v>
      </c>
      <c r="D21" s="14">
        <v>2.0935275128010795E-4</v>
      </c>
      <c r="E21" s="14">
        <v>1.2999999999999999E-2</v>
      </c>
      <c r="F21" s="14">
        <v>8.9999999999999993E-3</v>
      </c>
      <c r="G21" s="14">
        <v>0.01</v>
      </c>
      <c r="H21" s="14">
        <v>2.3E-2</v>
      </c>
      <c r="I21" s="14">
        <v>1.4E-2</v>
      </c>
      <c r="J21" s="14">
        <v>1.0999999999999999E-2</v>
      </c>
      <c r="K21" s="14">
        <v>2E-3</v>
      </c>
      <c r="L21" s="18">
        <v>7.0000000000000001E-3</v>
      </c>
      <c r="M21" s="18">
        <v>0.01</v>
      </c>
      <c r="N21" s="14">
        <v>1.0999999999999999E-2</v>
      </c>
      <c r="O21" s="14">
        <v>5.6611719001140584E-3</v>
      </c>
      <c r="P21" s="14">
        <v>2.9091547783198467E-3</v>
      </c>
      <c r="Q21" s="14">
        <v>1.4266555916966525E-2</v>
      </c>
      <c r="R21" s="14">
        <v>4.0417560225245895E-3</v>
      </c>
      <c r="S21" s="14">
        <v>1.7999999999999999E-2</v>
      </c>
      <c r="T21" s="14">
        <v>2.8000000000000001E-2</v>
      </c>
      <c r="U21" s="14">
        <v>1.1279999999999999</v>
      </c>
      <c r="V21" s="14">
        <v>4.7E-2</v>
      </c>
      <c r="W21" s="14">
        <v>8.2000000000000003E-2</v>
      </c>
      <c r="X21" s="14">
        <v>4.3999999999999997E-2</v>
      </c>
      <c r="Y21" s="14">
        <v>3.4000000000000002E-2</v>
      </c>
      <c r="Z21" s="14">
        <v>2.0269884559737151E-2</v>
      </c>
      <c r="AA21" s="14">
        <v>2.4379676859314232E-4</v>
      </c>
      <c r="AB21" s="14">
        <v>1.2E-2</v>
      </c>
      <c r="AC21" s="14">
        <v>4.2000000000000003E-2</v>
      </c>
      <c r="AD21" s="14">
        <v>8.9999999999999993E-3</v>
      </c>
      <c r="AE21" s="14">
        <v>8.9999999999999993E-3</v>
      </c>
      <c r="AF21" s="14">
        <v>1.0999999999999999E-2</v>
      </c>
      <c r="AG21" s="14">
        <v>8.9999999999999993E-3</v>
      </c>
      <c r="AH21" s="14">
        <v>0.03</v>
      </c>
      <c r="AI21" s="14">
        <v>7.0000000000000001E-3</v>
      </c>
      <c r="AJ21" s="14">
        <v>5.0000000000000001E-3</v>
      </c>
      <c r="AK21" s="14">
        <v>5.0000000000000001E-3</v>
      </c>
      <c r="AL21" s="14">
        <v>8.0000000000000002E-3</v>
      </c>
      <c r="AM21" s="14">
        <v>5.0000000000000001E-3</v>
      </c>
      <c r="AN21" s="14">
        <v>6.0000000000000001E-3</v>
      </c>
      <c r="AO21" s="14">
        <v>7.0000000000000001E-3</v>
      </c>
      <c r="AP21" s="14">
        <v>1.2999999999999999E-2</v>
      </c>
      <c r="AQ21" s="14">
        <v>0</v>
      </c>
    </row>
    <row r="22" spans="1:43" x14ac:dyDescent="0.25">
      <c r="A22" s="14" t="s">
        <v>14</v>
      </c>
      <c r="B22" s="14">
        <v>1.4E-2</v>
      </c>
      <c r="C22" s="14">
        <v>3.7857094189909124E-2</v>
      </c>
      <c r="D22" s="14">
        <v>2.7568114610003149E-4</v>
      </c>
      <c r="E22" s="14">
        <v>0.02</v>
      </c>
      <c r="F22" s="14">
        <v>2.5000000000000001E-2</v>
      </c>
      <c r="G22" s="14">
        <v>1.0999999999999999E-2</v>
      </c>
      <c r="H22" s="14">
        <v>2.8000000000000001E-2</v>
      </c>
      <c r="I22" s="14">
        <v>1.4E-2</v>
      </c>
      <c r="J22" s="14">
        <v>0.01</v>
      </c>
      <c r="K22" s="14">
        <v>4.0000000000000001E-3</v>
      </c>
      <c r="L22" s="18">
        <v>7.0000000000000001E-3</v>
      </c>
      <c r="M22" s="18">
        <v>0.01</v>
      </c>
      <c r="N22" s="14">
        <v>2.1999999999999999E-2</v>
      </c>
      <c r="O22" s="14">
        <v>1.5022061804000566E-2</v>
      </c>
      <c r="P22" s="14">
        <v>7.0065347522013941E-3</v>
      </c>
      <c r="Q22" s="14">
        <v>1.4532373209956085E-2</v>
      </c>
      <c r="R22" s="14">
        <v>8.7346090039939848E-3</v>
      </c>
      <c r="S22" s="14">
        <v>3.2000000000000001E-2</v>
      </c>
      <c r="T22" s="14">
        <v>1.4999999999999999E-2</v>
      </c>
      <c r="U22" s="14">
        <v>3.1E-2</v>
      </c>
      <c r="V22" s="14">
        <v>1.1399999999999999</v>
      </c>
      <c r="W22" s="14">
        <v>3.5000000000000003E-2</v>
      </c>
      <c r="X22" s="14">
        <v>8.1000000000000003E-2</v>
      </c>
      <c r="Y22" s="14">
        <v>3.4000000000000002E-2</v>
      </c>
      <c r="Z22" s="14">
        <v>1.2356671075203496E-2</v>
      </c>
      <c r="AA22" s="14">
        <v>1.5099426081019828E-4</v>
      </c>
      <c r="AB22" s="14">
        <v>1.7999999999999999E-2</v>
      </c>
      <c r="AC22" s="14">
        <v>2.8000000000000001E-2</v>
      </c>
      <c r="AD22" s="14">
        <v>5.0000000000000001E-3</v>
      </c>
      <c r="AE22" s="14">
        <v>1.2E-2</v>
      </c>
      <c r="AF22" s="14">
        <v>6.0000000000000001E-3</v>
      </c>
      <c r="AG22" s="14">
        <v>3.0000000000000001E-3</v>
      </c>
      <c r="AH22" s="14">
        <v>5.0000000000000001E-3</v>
      </c>
      <c r="AI22" s="14">
        <v>3.0000000000000001E-3</v>
      </c>
      <c r="AJ22" s="14">
        <v>2E-3</v>
      </c>
      <c r="AK22" s="14">
        <v>3.0000000000000001E-3</v>
      </c>
      <c r="AL22" s="14">
        <v>8.0000000000000002E-3</v>
      </c>
      <c r="AM22" s="14">
        <v>3.0000000000000001E-3</v>
      </c>
      <c r="AN22" s="14">
        <v>4.0000000000000001E-3</v>
      </c>
      <c r="AO22" s="14">
        <v>6.0000000000000001E-3</v>
      </c>
      <c r="AP22" s="14">
        <v>1.0999999999999999E-2</v>
      </c>
      <c r="AQ22" s="14">
        <v>0</v>
      </c>
    </row>
    <row r="23" spans="1:43" x14ac:dyDescent="0.25">
      <c r="A23" s="14" t="s">
        <v>15</v>
      </c>
      <c r="B23" s="14">
        <v>8.0000000000000002E-3</v>
      </c>
      <c r="C23" s="14">
        <v>3.1200784781548955E-3</v>
      </c>
      <c r="D23" s="14">
        <v>2.4036401771406659E-4</v>
      </c>
      <c r="E23" s="14">
        <v>2.3E-2</v>
      </c>
      <c r="F23" s="14">
        <v>0.01</v>
      </c>
      <c r="G23" s="14">
        <v>1.2999999999999999E-2</v>
      </c>
      <c r="H23" s="14">
        <v>2.5999999999999999E-2</v>
      </c>
      <c r="I23" s="14">
        <v>1.7000000000000001E-2</v>
      </c>
      <c r="J23" s="14">
        <v>1.4E-2</v>
      </c>
      <c r="K23" s="14">
        <v>2E-3</v>
      </c>
      <c r="L23" s="18">
        <v>8.0000000000000002E-3</v>
      </c>
      <c r="M23" s="18">
        <v>1.2E-2</v>
      </c>
      <c r="N23" s="14">
        <v>1.6E-2</v>
      </c>
      <c r="O23" s="14">
        <v>7.5922285070167501E-3</v>
      </c>
      <c r="P23" s="14">
        <v>2.5511249837835093E-2</v>
      </c>
      <c r="Q23" s="14">
        <v>4.9180615329225521E-3</v>
      </c>
      <c r="R23" s="14">
        <v>6.6322100651829748E-3</v>
      </c>
      <c r="S23" s="14">
        <v>1.7999999999999999E-2</v>
      </c>
      <c r="T23" s="14">
        <v>1.4E-2</v>
      </c>
      <c r="U23" s="14">
        <v>0.04</v>
      </c>
      <c r="V23" s="14">
        <v>3.4000000000000002E-2</v>
      </c>
      <c r="W23" s="14">
        <v>1.3660000000000001</v>
      </c>
      <c r="X23" s="14">
        <v>2.8000000000000001E-2</v>
      </c>
      <c r="Y23" s="14">
        <v>1.9E-2</v>
      </c>
      <c r="Z23" s="14">
        <v>3.1696817936150948E-3</v>
      </c>
      <c r="AA23" s="14">
        <v>7.9432952757799396E-4</v>
      </c>
      <c r="AB23" s="14">
        <v>1.7999999999999999E-2</v>
      </c>
      <c r="AC23" s="14">
        <v>1.7000000000000001E-2</v>
      </c>
      <c r="AD23" s="14">
        <v>1.2E-2</v>
      </c>
      <c r="AE23" s="14">
        <v>3.2000000000000001E-2</v>
      </c>
      <c r="AF23" s="14">
        <v>8.9999999999999993E-3</v>
      </c>
      <c r="AG23" s="14">
        <v>7.0000000000000001E-3</v>
      </c>
      <c r="AH23" s="14">
        <v>1.2E-2</v>
      </c>
      <c r="AI23" s="14">
        <v>5.0000000000000001E-3</v>
      </c>
      <c r="AJ23" s="14">
        <v>4.0000000000000001E-3</v>
      </c>
      <c r="AK23" s="14">
        <v>3.0000000000000001E-3</v>
      </c>
      <c r="AL23" s="14">
        <v>8.9999999999999993E-3</v>
      </c>
      <c r="AM23" s="14">
        <v>7.0000000000000001E-3</v>
      </c>
      <c r="AN23" s="14">
        <v>5.0000000000000001E-3</v>
      </c>
      <c r="AO23" s="14">
        <v>8.0000000000000002E-3</v>
      </c>
      <c r="AP23" s="14">
        <v>0.01</v>
      </c>
      <c r="AQ23" s="14">
        <v>0</v>
      </c>
    </row>
    <row r="24" spans="1:43" x14ac:dyDescent="0.25">
      <c r="A24" s="14" t="s">
        <v>16</v>
      </c>
      <c r="B24" s="14">
        <v>2E-3</v>
      </c>
      <c r="C24" s="14">
        <v>5.4089640613580334E-2</v>
      </c>
      <c r="D24" s="14">
        <v>1.6770297123633443E-4</v>
      </c>
      <c r="E24" s="14">
        <v>8.9999999999999993E-3</v>
      </c>
      <c r="F24" s="14">
        <v>3.0000000000000001E-3</v>
      </c>
      <c r="G24" s="14">
        <v>4.0000000000000001E-3</v>
      </c>
      <c r="H24" s="14">
        <v>1.4E-2</v>
      </c>
      <c r="I24" s="14">
        <v>6.0000000000000001E-3</v>
      </c>
      <c r="J24" s="14">
        <v>4.0000000000000001E-3</v>
      </c>
      <c r="K24" s="14">
        <v>1E-3</v>
      </c>
      <c r="L24" s="18">
        <v>2E-3</v>
      </c>
      <c r="M24" s="18">
        <v>4.0000000000000001E-3</v>
      </c>
      <c r="N24" s="14">
        <v>4.0000000000000001E-3</v>
      </c>
      <c r="O24" s="14">
        <v>6.2736924324310992E-4</v>
      </c>
      <c r="P24" s="14">
        <v>1.5607981284937263E-3</v>
      </c>
      <c r="Q24" s="14">
        <v>1.9811314450860489E-3</v>
      </c>
      <c r="R24" s="14">
        <v>2.1444236221941851E-4</v>
      </c>
      <c r="S24" s="14">
        <v>7.0000000000000001E-3</v>
      </c>
      <c r="T24" s="14">
        <v>4.0000000000000001E-3</v>
      </c>
      <c r="U24" s="14">
        <v>5.0000000000000001E-3</v>
      </c>
      <c r="V24" s="14">
        <v>8.9999999999999993E-3</v>
      </c>
      <c r="W24" s="14">
        <v>5.0000000000000001E-3</v>
      </c>
      <c r="X24" s="14">
        <v>1.052</v>
      </c>
      <c r="Y24" s="14">
        <v>6.0000000000000001E-3</v>
      </c>
      <c r="Z24" s="14">
        <v>5.3373669904288991E-4</v>
      </c>
      <c r="AA24" s="14">
        <v>3.5858648194796511E-5</v>
      </c>
      <c r="AB24" s="14">
        <v>2E-3</v>
      </c>
      <c r="AC24" s="14">
        <v>4.0000000000000001E-3</v>
      </c>
      <c r="AD24" s="14">
        <v>1E-3</v>
      </c>
      <c r="AE24" s="14">
        <v>8.0000000000000002E-3</v>
      </c>
      <c r="AF24" s="14">
        <v>2E-3</v>
      </c>
      <c r="AG24" s="14">
        <v>1E-3</v>
      </c>
      <c r="AH24" s="14">
        <v>1E-3</v>
      </c>
      <c r="AI24" s="14">
        <v>1E-3</v>
      </c>
      <c r="AJ24" s="14">
        <v>1E-3</v>
      </c>
      <c r="AK24" s="14">
        <v>0</v>
      </c>
      <c r="AL24" s="14">
        <v>2E-3</v>
      </c>
      <c r="AM24" s="14">
        <v>3.0000000000000001E-3</v>
      </c>
      <c r="AN24" s="14">
        <v>1E-3</v>
      </c>
      <c r="AO24" s="14">
        <v>2E-3</v>
      </c>
      <c r="AP24" s="14">
        <v>2E-3</v>
      </c>
      <c r="AQ24" s="14">
        <v>0</v>
      </c>
    </row>
    <row r="25" spans="1:43" x14ac:dyDescent="0.25">
      <c r="A25" s="14" t="s">
        <v>17</v>
      </c>
      <c r="B25" s="14">
        <v>2E-3</v>
      </c>
      <c r="C25" s="14">
        <v>1.7683403832671511E-3</v>
      </c>
      <c r="D25" s="14">
        <v>4.8478493432621735E-4</v>
      </c>
      <c r="E25" s="14">
        <v>8.0000000000000002E-3</v>
      </c>
      <c r="F25" s="14">
        <v>7.0000000000000001E-3</v>
      </c>
      <c r="G25" s="14">
        <v>1.2E-2</v>
      </c>
      <c r="H25" s="14">
        <v>4.4999999999999998E-2</v>
      </c>
      <c r="I25" s="14">
        <v>1.7999999999999999E-2</v>
      </c>
      <c r="J25" s="14">
        <v>1.2E-2</v>
      </c>
      <c r="K25" s="14">
        <v>1E-3</v>
      </c>
      <c r="L25" s="18">
        <v>6.0000000000000001E-3</v>
      </c>
      <c r="M25" s="18">
        <v>0.01</v>
      </c>
      <c r="N25" s="14">
        <v>2E-3</v>
      </c>
      <c r="O25" s="14">
        <v>1.4439655413144407E-3</v>
      </c>
      <c r="P25" s="14">
        <v>1.4213902541386366E-3</v>
      </c>
      <c r="Q25" s="14">
        <v>1.073337619623796E-3</v>
      </c>
      <c r="R25" s="14">
        <v>1.2468937715325399E-3</v>
      </c>
      <c r="S25" s="14">
        <v>1.2999999999999999E-2</v>
      </c>
      <c r="T25" s="14">
        <v>0.01</v>
      </c>
      <c r="U25" s="14">
        <v>1.2E-2</v>
      </c>
      <c r="V25" s="14">
        <v>1.4E-2</v>
      </c>
      <c r="W25" s="14">
        <v>0.01</v>
      </c>
      <c r="X25" s="14">
        <v>2.4E-2</v>
      </c>
      <c r="Y25" s="14">
        <v>1.0409999999999999</v>
      </c>
      <c r="Z25" s="14">
        <v>8.5772791978996617E-4</v>
      </c>
      <c r="AA25" s="14">
        <v>3.0333911101877422E-4</v>
      </c>
      <c r="AB25" s="14">
        <v>5.0000000000000001E-3</v>
      </c>
      <c r="AC25" s="14">
        <v>1.4E-2</v>
      </c>
      <c r="AD25" s="14">
        <v>5.0000000000000001E-3</v>
      </c>
      <c r="AE25" s="14">
        <v>4.0000000000000001E-3</v>
      </c>
      <c r="AF25" s="14">
        <v>1.0999999999999999E-2</v>
      </c>
      <c r="AG25" s="14">
        <v>6.0000000000000001E-3</v>
      </c>
      <c r="AH25" s="14">
        <v>5.0000000000000001E-3</v>
      </c>
      <c r="AI25" s="14">
        <v>4.0000000000000001E-3</v>
      </c>
      <c r="AJ25" s="14">
        <v>4.0000000000000001E-3</v>
      </c>
      <c r="AK25" s="14">
        <v>5.0000000000000001E-3</v>
      </c>
      <c r="AL25" s="14">
        <v>2E-3</v>
      </c>
      <c r="AM25" s="14">
        <v>5.0000000000000001E-3</v>
      </c>
      <c r="AN25" s="14">
        <v>1.4999999999999999E-2</v>
      </c>
      <c r="AO25" s="14">
        <v>8.0000000000000002E-3</v>
      </c>
      <c r="AP25" s="14">
        <v>2E-3</v>
      </c>
      <c r="AQ25" s="14">
        <v>0</v>
      </c>
    </row>
    <row r="26" spans="1:43" x14ac:dyDescent="0.25">
      <c r="A26" s="14" t="s">
        <v>83</v>
      </c>
      <c r="B26" s="14">
        <v>1.5819131802842798E-3</v>
      </c>
      <c r="C26" s="14">
        <v>6.3496216007708449E-4</v>
      </c>
      <c r="D26" s="14">
        <v>1.2956997019521012E-4</v>
      </c>
      <c r="E26" s="14">
        <v>4.4832853960995465E-4</v>
      </c>
      <c r="F26" s="14">
        <v>0</v>
      </c>
      <c r="G26" s="14">
        <v>1.7853594249723694E-3</v>
      </c>
      <c r="H26" s="14">
        <v>5.0273859243918162E-3</v>
      </c>
      <c r="I26" s="14">
        <v>6.1026223787721432E-3</v>
      </c>
      <c r="J26" s="14">
        <v>5.6514694111992458E-3</v>
      </c>
      <c r="K26" s="14">
        <v>3.6291225979839551E-3</v>
      </c>
      <c r="L26" s="18">
        <v>1.6669018722170473E-2</v>
      </c>
      <c r="M26" s="18">
        <v>7.3975039678391905E-3</v>
      </c>
      <c r="N26" s="14">
        <v>3.0541460160173591E-3</v>
      </c>
      <c r="O26" s="14">
        <v>1.9265084033700413E-3</v>
      </c>
      <c r="P26" s="14">
        <v>2.082823997232924E-3</v>
      </c>
      <c r="Q26" s="14">
        <v>5.4571686468419291E-3</v>
      </c>
      <c r="R26" s="14">
        <v>6.7424957704190092E-3</v>
      </c>
      <c r="S26" s="14">
        <v>4.1762105114931912E-3</v>
      </c>
      <c r="T26" s="14">
        <v>2.7425222250410655E-3</v>
      </c>
      <c r="U26" s="14">
        <v>2.0994236853284802E-3</v>
      </c>
      <c r="V26" s="14">
        <v>2.6862018773112289E-3</v>
      </c>
      <c r="W26" s="14">
        <v>1.9276672470210942E-3</v>
      </c>
      <c r="X26" s="14">
        <v>1.0298635366841869E-3</v>
      </c>
      <c r="Y26" s="14">
        <v>2.7404465103852333E-3</v>
      </c>
      <c r="Z26" s="14">
        <v>1.0017142391764473</v>
      </c>
      <c r="AA26" s="14">
        <v>5.051571051358235E-5</v>
      </c>
      <c r="AB26" s="14">
        <v>5.7509591850024638E-3</v>
      </c>
      <c r="AC26" s="14">
        <v>1.9261107218885457E-3</v>
      </c>
      <c r="AD26" s="14">
        <v>3.0001492141461862E-10</v>
      </c>
      <c r="AE26" s="14">
        <v>2.9291357941046715E-4</v>
      </c>
      <c r="AF26" s="14">
        <v>1.4832117806881367E-3</v>
      </c>
      <c r="AG26" s="14">
        <v>0</v>
      </c>
      <c r="AH26" s="14">
        <v>3.8332386231544698E-10</v>
      </c>
      <c r="AI26" s="14">
        <v>3.4398109852946761E-4</v>
      </c>
      <c r="AJ26" s="14">
        <v>8.940435787665712E-4</v>
      </c>
      <c r="AK26" s="14">
        <v>2.4500931884960612E-3</v>
      </c>
      <c r="AL26" s="14">
        <v>1.6920933117816265E-3</v>
      </c>
      <c r="AM26" s="14">
        <v>2.4040452113033134E-3</v>
      </c>
      <c r="AN26" s="14">
        <v>5.4276678847157518E-3</v>
      </c>
      <c r="AO26" s="14">
        <v>4.0367008124595908E-3</v>
      </c>
      <c r="AP26" s="14">
        <v>2.6699744544506055E-3</v>
      </c>
      <c r="AQ26" s="14">
        <v>1.2505023159877128E-2</v>
      </c>
    </row>
    <row r="27" spans="1:43" x14ac:dyDescent="0.25">
      <c r="A27" s="14" t="s">
        <v>84</v>
      </c>
      <c r="B27" s="14">
        <v>6.4785362078719746E-4</v>
      </c>
      <c r="C27" s="14">
        <v>7.3686417796634798E-4</v>
      </c>
      <c r="D27" s="14">
        <v>6.7850315542819801E-5</v>
      </c>
      <c r="E27" s="14">
        <v>1.8202895061473587E-4</v>
      </c>
      <c r="F27" s="14">
        <v>0</v>
      </c>
      <c r="G27" s="14">
        <v>8.2062742816720719E-4</v>
      </c>
      <c r="H27" s="14">
        <v>2.7211160049105576E-3</v>
      </c>
      <c r="I27" s="14">
        <v>2.5612870130327912E-3</v>
      </c>
      <c r="J27" s="14">
        <v>2.0830720820590024E-3</v>
      </c>
      <c r="K27" s="14">
        <v>6.2309084721294556E-3</v>
      </c>
      <c r="L27" s="18">
        <v>2.7935876020920656E-3</v>
      </c>
      <c r="M27" s="18">
        <v>1.1100852236009646E-3</v>
      </c>
      <c r="N27" s="14">
        <v>2.6360855957963426E-3</v>
      </c>
      <c r="O27" s="14">
        <v>4.671073153817676E-3</v>
      </c>
      <c r="P27" s="14">
        <v>8.5148707650048439E-4</v>
      </c>
      <c r="Q27" s="14">
        <v>8.3318865007071044E-3</v>
      </c>
      <c r="R27" s="14">
        <v>5.9088403426749703E-3</v>
      </c>
      <c r="S27" s="14">
        <v>5.1523100470778323E-3</v>
      </c>
      <c r="T27" s="14">
        <v>2.4656011524144465E-3</v>
      </c>
      <c r="U27" s="14">
        <v>3.4014469367135546E-3</v>
      </c>
      <c r="V27" s="14">
        <v>3.0872184572080939E-3</v>
      </c>
      <c r="W27" s="14">
        <v>1.5487186184878251E-3</v>
      </c>
      <c r="X27" s="14">
        <v>7.5579815581735133E-4</v>
      </c>
      <c r="Y27" s="14">
        <v>1.8939300101452779E-3</v>
      </c>
      <c r="Z27" s="14">
        <v>9.1296361648343455E-2</v>
      </c>
      <c r="AA27" s="14">
        <v>1.0021894025262077</v>
      </c>
      <c r="AB27" s="14">
        <v>4.27145535874166E-3</v>
      </c>
      <c r="AC27" s="14">
        <v>2.0089981009767275E-3</v>
      </c>
      <c r="AD27" s="14">
        <v>4.6253287341504289E-10</v>
      </c>
      <c r="AE27" s="14">
        <v>2.2622269010640935E-4</v>
      </c>
      <c r="AF27" s="14">
        <v>7.6114518909936883E-4</v>
      </c>
      <c r="AG27" s="14">
        <v>0</v>
      </c>
      <c r="AH27" s="14">
        <v>5.8620772151995581E-10</v>
      </c>
      <c r="AI27" s="14">
        <v>1.4272867087687332E-4</v>
      </c>
      <c r="AJ27" s="14">
        <v>4.5691785376682589E-4</v>
      </c>
      <c r="AK27" s="14">
        <v>1.1663814421168004E-3</v>
      </c>
      <c r="AL27" s="14">
        <v>1.2934754628616991E-3</v>
      </c>
      <c r="AM27" s="14">
        <v>2.183431251372455E-3</v>
      </c>
      <c r="AN27" s="14">
        <v>5.4334392443287586E-3</v>
      </c>
      <c r="AO27" s="14">
        <v>7.4375758633124745E-3</v>
      </c>
      <c r="AP27" s="14">
        <v>2.2019061508501388E-3</v>
      </c>
      <c r="AQ27" s="14">
        <v>6.613188557916011E-3</v>
      </c>
    </row>
    <row r="28" spans="1:43" x14ac:dyDescent="0.25">
      <c r="A28" s="14" t="s">
        <v>85</v>
      </c>
      <c r="B28" s="14">
        <v>7.0083372654165994E-4</v>
      </c>
      <c r="C28" s="14">
        <v>3.8078949784925409E-4</v>
      </c>
      <c r="D28" s="14">
        <v>5.7514536921717094E-5</v>
      </c>
      <c r="E28" s="14">
        <v>7.0000000000000001E-3</v>
      </c>
      <c r="F28" s="14">
        <v>5.0000000000000001E-3</v>
      </c>
      <c r="G28" s="14">
        <v>7.0000000000000001E-3</v>
      </c>
      <c r="H28" s="14">
        <v>7.0000000000000001E-3</v>
      </c>
      <c r="I28" s="14">
        <v>7.0000000000000001E-3</v>
      </c>
      <c r="J28" s="14">
        <v>1.7000000000000001E-2</v>
      </c>
      <c r="K28" s="14">
        <v>1E-3</v>
      </c>
      <c r="L28" s="18">
        <v>7.0000000000000001E-3</v>
      </c>
      <c r="M28" s="18">
        <v>5.0000000000000001E-3</v>
      </c>
      <c r="N28" s="14">
        <v>6.3700466290516128E-3</v>
      </c>
      <c r="O28" s="14">
        <v>2.8850453597628663E-2</v>
      </c>
      <c r="P28" s="14">
        <v>6.8823547149160394E-4</v>
      </c>
      <c r="Q28" s="14">
        <v>3.6498361346925575E-3</v>
      </c>
      <c r="R28" s="14">
        <v>4.7010756879237907E-3</v>
      </c>
      <c r="S28" s="14">
        <v>1.2E-2</v>
      </c>
      <c r="T28" s="14">
        <v>3.0000000000000001E-3</v>
      </c>
      <c r="U28" s="14">
        <v>7.0000000000000001E-3</v>
      </c>
      <c r="V28" s="14">
        <v>8.9999999999999993E-3</v>
      </c>
      <c r="W28" s="14">
        <v>7.0000000000000001E-3</v>
      </c>
      <c r="X28" s="14">
        <v>7.0000000000000001E-3</v>
      </c>
      <c r="Y28" s="14">
        <v>7.0000000000000001E-3</v>
      </c>
      <c r="Z28" s="14">
        <v>2.0779677975514586E-2</v>
      </c>
      <c r="AA28" s="14">
        <v>1.3977513745941551E-4</v>
      </c>
      <c r="AB28" s="14">
        <v>1.032</v>
      </c>
      <c r="AC28" s="14">
        <v>6.0000000000000001E-3</v>
      </c>
      <c r="AD28" s="14">
        <v>3.0000000000000001E-3</v>
      </c>
      <c r="AE28" s="14">
        <v>9.8220487054951171E-5</v>
      </c>
      <c r="AF28" s="14">
        <v>1.4999999999999999E-2</v>
      </c>
      <c r="AG28" s="14">
        <v>4.0000000000000001E-3</v>
      </c>
      <c r="AH28" s="14">
        <v>5.0000000000000001E-3</v>
      </c>
      <c r="AI28" s="14">
        <v>2E-3</v>
      </c>
      <c r="AJ28" s="14">
        <v>3.0000000000000001E-3</v>
      </c>
      <c r="AK28" s="14">
        <v>4.0000000000000001E-3</v>
      </c>
      <c r="AL28" s="14">
        <v>5.2533013712973971E-4</v>
      </c>
      <c r="AM28" s="14">
        <v>4.0000000000000001E-3</v>
      </c>
      <c r="AN28" s="14">
        <v>6.0000000000000001E-3</v>
      </c>
      <c r="AO28" s="14">
        <v>1.0999999999999999E-2</v>
      </c>
      <c r="AP28" s="14">
        <v>2.2038938211281171E-3</v>
      </c>
      <c r="AQ28" s="14">
        <v>0</v>
      </c>
    </row>
    <row r="29" spans="1:43" x14ac:dyDescent="0.25">
      <c r="A29" s="14" t="s">
        <v>18</v>
      </c>
      <c r="B29" s="14">
        <v>1E-3</v>
      </c>
      <c r="C29" s="14">
        <v>2.5079808897656304E-4</v>
      </c>
      <c r="D29" s="14">
        <v>7.2969172134978308E-5</v>
      </c>
      <c r="E29" s="14">
        <v>6.0000000000000001E-3</v>
      </c>
      <c r="F29" s="14">
        <v>1.4E-2</v>
      </c>
      <c r="G29" s="14">
        <v>3.0000000000000001E-3</v>
      </c>
      <c r="H29" s="14">
        <v>3.0000000000000001E-3</v>
      </c>
      <c r="I29" s="14">
        <v>4.0000000000000001E-3</v>
      </c>
      <c r="J29" s="14">
        <v>3.0000000000000001E-3</v>
      </c>
      <c r="K29" s="14">
        <v>1E-3</v>
      </c>
      <c r="L29" s="18">
        <v>3.0000000000000001E-3</v>
      </c>
      <c r="M29" s="18">
        <v>3.0000000000000001E-3</v>
      </c>
      <c r="N29" s="14">
        <v>1E-3</v>
      </c>
      <c r="O29" s="14">
        <v>4.7302820637633162E-4</v>
      </c>
      <c r="P29" s="14">
        <v>1.8301637127805348E-4</v>
      </c>
      <c r="Q29" s="14">
        <v>4.01250877863644E-4</v>
      </c>
      <c r="R29" s="14">
        <v>7.2895792794187343E-4</v>
      </c>
      <c r="S29" s="14">
        <v>4.0000000000000001E-3</v>
      </c>
      <c r="T29" s="14">
        <v>2E-3</v>
      </c>
      <c r="U29" s="14">
        <v>4.0000000000000001E-3</v>
      </c>
      <c r="V29" s="14">
        <v>3.0000000000000001E-3</v>
      </c>
      <c r="W29" s="14">
        <v>3.0000000000000001E-3</v>
      </c>
      <c r="X29" s="14">
        <v>3.0000000000000001E-3</v>
      </c>
      <c r="Y29" s="14">
        <v>3.0000000000000001E-3</v>
      </c>
      <c r="Z29" s="14">
        <v>1.0189133295629078E-3</v>
      </c>
      <c r="AA29" s="14">
        <v>2.1870501501117349E-5</v>
      </c>
      <c r="AB29" s="14">
        <v>4.0000000000000001E-3</v>
      </c>
      <c r="AC29" s="14">
        <v>1.0029999999999999</v>
      </c>
      <c r="AD29" s="14">
        <v>6.0000000000000001E-3</v>
      </c>
      <c r="AE29" s="14">
        <v>2E-3</v>
      </c>
      <c r="AF29" s="14">
        <v>6.0000000000000001E-3</v>
      </c>
      <c r="AG29" s="14">
        <v>4.0000000000000001E-3</v>
      </c>
      <c r="AH29" s="14">
        <v>8.0000000000000002E-3</v>
      </c>
      <c r="AI29" s="14">
        <v>3.0000000000000001E-3</v>
      </c>
      <c r="AJ29" s="14">
        <v>4.0000000000000001E-3</v>
      </c>
      <c r="AK29" s="14">
        <v>0.04</v>
      </c>
      <c r="AL29" s="14">
        <v>2E-3</v>
      </c>
      <c r="AM29" s="14">
        <v>6.0000000000000001E-3</v>
      </c>
      <c r="AN29" s="14">
        <v>3.0000000000000001E-3</v>
      </c>
      <c r="AO29" s="14">
        <v>3.0000000000000001E-3</v>
      </c>
      <c r="AP29" s="14">
        <v>3.0000000000000001E-3</v>
      </c>
      <c r="AQ29" s="14">
        <v>0</v>
      </c>
    </row>
    <row r="30" spans="1:43" x14ac:dyDescent="0.25">
      <c r="A30" s="14" t="s">
        <v>19</v>
      </c>
      <c r="B30" s="14">
        <v>0.1</v>
      </c>
      <c r="C30" s="14">
        <v>1.2779793734337732E-2</v>
      </c>
      <c r="D30" s="14">
        <v>1.2401735384307935E-3</v>
      </c>
      <c r="E30" s="14">
        <v>4.3999999999999997E-2</v>
      </c>
      <c r="F30" s="14">
        <v>0.03</v>
      </c>
      <c r="G30" s="14">
        <v>0.182</v>
      </c>
      <c r="H30" s="14">
        <v>0.13600000000000001</v>
      </c>
      <c r="I30" s="14">
        <v>0.111</v>
      </c>
      <c r="J30" s="14">
        <v>0.1</v>
      </c>
      <c r="K30" s="14">
        <v>1.4999999999999999E-2</v>
      </c>
      <c r="L30" s="18">
        <v>7.5999999999999998E-2</v>
      </c>
      <c r="M30" s="18">
        <v>8.5999999999999993E-2</v>
      </c>
      <c r="N30" s="14">
        <v>0.11</v>
      </c>
      <c r="O30" s="14">
        <v>1.0949830831003071E-2</v>
      </c>
      <c r="P30" s="14">
        <v>1.2220300120254553E-2</v>
      </c>
      <c r="Q30" s="14">
        <v>6.9027678710016143E-3</v>
      </c>
      <c r="R30" s="14">
        <v>5.616384664826969E-3</v>
      </c>
      <c r="S30" s="14">
        <v>6.8000000000000005E-2</v>
      </c>
      <c r="T30" s="14">
        <v>5.8000000000000003E-2</v>
      </c>
      <c r="U30" s="14">
        <v>8.1000000000000003E-2</v>
      </c>
      <c r="V30" s="14">
        <v>7.3999999999999996E-2</v>
      </c>
      <c r="W30" s="14">
        <v>9.9000000000000005E-2</v>
      </c>
      <c r="X30" s="14">
        <v>7.4999999999999997E-2</v>
      </c>
      <c r="Y30" s="14">
        <v>9.5000000000000001E-2</v>
      </c>
      <c r="Z30" s="14">
        <v>7.1237006402708851E-3</v>
      </c>
      <c r="AA30" s="14">
        <v>6.3106699734376986E-4</v>
      </c>
      <c r="AB30" s="14">
        <v>4.4999999999999998E-2</v>
      </c>
      <c r="AC30" s="14">
        <v>6.6000000000000003E-2</v>
      </c>
      <c r="AD30" s="14">
        <v>1.0489999999999999</v>
      </c>
      <c r="AE30" s="14">
        <v>4.9000000000000002E-2</v>
      </c>
      <c r="AF30" s="14">
        <v>0.17399999999999999</v>
      </c>
      <c r="AG30" s="14">
        <v>0.04</v>
      </c>
      <c r="AH30" s="14">
        <v>8.4000000000000005E-2</v>
      </c>
      <c r="AI30" s="14">
        <v>2.5000000000000001E-2</v>
      </c>
      <c r="AJ30" s="14">
        <v>2.4E-2</v>
      </c>
      <c r="AK30" s="14">
        <v>1.6E-2</v>
      </c>
      <c r="AL30" s="14">
        <v>4.7E-2</v>
      </c>
      <c r="AM30" s="14">
        <v>2.5999999999999999E-2</v>
      </c>
      <c r="AN30" s="14">
        <v>4.2000000000000003E-2</v>
      </c>
      <c r="AO30" s="14">
        <v>8.4000000000000005E-2</v>
      </c>
      <c r="AP30" s="14">
        <v>7.4999999999999997E-2</v>
      </c>
      <c r="AQ30" s="14">
        <v>0</v>
      </c>
    </row>
    <row r="31" spans="1:43" x14ac:dyDescent="0.25">
      <c r="A31" s="14" t="s">
        <v>20</v>
      </c>
      <c r="B31" s="14">
        <v>1.6E-2</v>
      </c>
      <c r="C31" s="14">
        <v>3.800452541844261E-3</v>
      </c>
      <c r="D31" s="14">
        <v>6.4062558060898648E-4</v>
      </c>
      <c r="E31" s="14">
        <v>4.8000000000000001E-2</v>
      </c>
      <c r="F31" s="14">
        <v>8.0000000000000002E-3</v>
      </c>
      <c r="G31" s="14">
        <v>3.1E-2</v>
      </c>
      <c r="H31" s="14">
        <v>2.5999999999999999E-2</v>
      </c>
      <c r="I31" s="14">
        <v>5.0999999999999997E-2</v>
      </c>
      <c r="J31" s="14">
        <v>4.3999999999999997E-2</v>
      </c>
      <c r="K31" s="14">
        <v>2.1000000000000001E-2</v>
      </c>
      <c r="L31" s="18">
        <v>2.5922119263434734E-3</v>
      </c>
      <c r="M31" s="18">
        <v>5.2393284860936555E-3</v>
      </c>
      <c r="N31" s="14">
        <v>3.1E-2</v>
      </c>
      <c r="O31" s="14">
        <v>1.1919829251146688E-2</v>
      </c>
      <c r="P31" s="14">
        <v>5.9847442459629467E-2</v>
      </c>
      <c r="Q31" s="14">
        <v>1.5834543208812651E-2</v>
      </c>
      <c r="R31" s="14">
        <v>7.315587438443058E-3</v>
      </c>
      <c r="S31" s="14">
        <v>2.7E-2</v>
      </c>
      <c r="T31" s="14">
        <v>1.7999999999999999E-2</v>
      </c>
      <c r="U31" s="14">
        <v>2.4E-2</v>
      </c>
      <c r="V31" s="14">
        <v>2.5999999999999999E-2</v>
      </c>
      <c r="W31" s="14">
        <v>2.3E-2</v>
      </c>
      <c r="X31" s="14">
        <v>2.7E-2</v>
      </c>
      <c r="Y31" s="14">
        <v>3.4000000000000002E-2</v>
      </c>
      <c r="Z31" s="14">
        <v>2.0525806664870158E-3</v>
      </c>
      <c r="AA31" s="14">
        <v>4.4443060223889802E-4</v>
      </c>
      <c r="AB31" s="14">
        <v>8.2529002207399269E-3</v>
      </c>
      <c r="AC31" s="14">
        <v>2.9000000000000001E-2</v>
      </c>
      <c r="AD31" s="14">
        <v>5.2999999999999999E-2</v>
      </c>
      <c r="AE31" s="14">
        <v>1.135</v>
      </c>
      <c r="AF31" s="14">
        <v>2.1000000000000001E-2</v>
      </c>
      <c r="AG31" s="14">
        <v>3.3000000000000002E-2</v>
      </c>
      <c r="AH31" s="14">
        <v>2.3E-2</v>
      </c>
      <c r="AI31" s="14">
        <v>2.1999999999999999E-2</v>
      </c>
      <c r="AJ31" s="14">
        <v>2.1000000000000001E-2</v>
      </c>
      <c r="AK31" s="14">
        <v>6.0000000000000001E-3</v>
      </c>
      <c r="AL31" s="14">
        <v>2.5999999999999999E-2</v>
      </c>
      <c r="AM31" s="14">
        <v>1.7999999999999999E-2</v>
      </c>
      <c r="AN31" s="14">
        <v>1.7999999999999999E-2</v>
      </c>
      <c r="AO31" s="14">
        <v>1.7999999999999999E-2</v>
      </c>
      <c r="AP31" s="14">
        <v>2.7E-2</v>
      </c>
      <c r="AQ31" s="14">
        <v>0</v>
      </c>
    </row>
    <row r="32" spans="1:43" x14ac:dyDescent="0.25">
      <c r="A32" s="14" t="s">
        <v>21</v>
      </c>
      <c r="B32" s="14">
        <v>3.0000000000000001E-3</v>
      </c>
      <c r="C32" s="14">
        <v>0.13630022856639734</v>
      </c>
      <c r="D32" s="14">
        <v>8.4432241167740826E-2</v>
      </c>
      <c r="E32" s="14">
        <v>3.7999999999999999E-2</v>
      </c>
      <c r="F32" s="14">
        <v>1.9E-2</v>
      </c>
      <c r="G32" s="14">
        <v>2.5000000000000001E-2</v>
      </c>
      <c r="H32" s="14">
        <v>2.5999999999999999E-2</v>
      </c>
      <c r="I32" s="14">
        <v>3.3000000000000002E-2</v>
      </c>
      <c r="J32" s="14">
        <v>2.9000000000000001E-2</v>
      </c>
      <c r="K32" s="14">
        <v>6.0000000000000001E-3</v>
      </c>
      <c r="L32" s="18">
        <v>0.02</v>
      </c>
      <c r="M32" s="18">
        <v>2.7E-2</v>
      </c>
      <c r="N32" s="14">
        <v>5.0000000000000001E-3</v>
      </c>
      <c r="O32" s="14">
        <v>2.02706790118506E-2</v>
      </c>
      <c r="P32" s="14">
        <v>1.3097291193060768E-2</v>
      </c>
      <c r="Q32" s="14">
        <v>1.905550142073633E-2</v>
      </c>
      <c r="R32" s="14">
        <v>2.3795127343655045E-2</v>
      </c>
      <c r="S32" s="14">
        <v>2.5999999999999999E-2</v>
      </c>
      <c r="T32" s="14">
        <v>1.6E-2</v>
      </c>
      <c r="U32" s="14">
        <v>2.3E-2</v>
      </c>
      <c r="V32" s="14">
        <v>2.5999999999999999E-2</v>
      </c>
      <c r="W32" s="14">
        <v>2.3E-2</v>
      </c>
      <c r="X32" s="14">
        <v>2.1999999999999999E-2</v>
      </c>
      <c r="Y32" s="14">
        <v>2.9000000000000001E-2</v>
      </c>
      <c r="Z32" s="14">
        <v>1.9795359068696172E-2</v>
      </c>
      <c r="AA32" s="14">
        <v>1.6395087549938195E-2</v>
      </c>
      <c r="AB32" s="14">
        <v>2.8000000000000001E-2</v>
      </c>
      <c r="AC32" s="14">
        <v>0.02</v>
      </c>
      <c r="AD32" s="14">
        <v>5.8000000000000003E-2</v>
      </c>
      <c r="AE32" s="14">
        <v>1.0999999999999999E-2</v>
      </c>
      <c r="AF32" s="14">
        <v>1.026</v>
      </c>
      <c r="AG32" s="14">
        <v>3.5000000000000003E-2</v>
      </c>
      <c r="AH32" s="14">
        <v>3.2000000000000001E-2</v>
      </c>
      <c r="AI32" s="14">
        <v>2.1000000000000001E-2</v>
      </c>
      <c r="AJ32" s="14">
        <v>3.5000000000000003E-2</v>
      </c>
      <c r="AK32" s="14">
        <v>1.4999999999999999E-2</v>
      </c>
      <c r="AL32" s="14">
        <v>1.6E-2</v>
      </c>
      <c r="AM32" s="14">
        <v>2.1999999999999999E-2</v>
      </c>
      <c r="AN32" s="14">
        <v>0.06</v>
      </c>
      <c r="AO32" s="14">
        <v>4.3999999999999997E-2</v>
      </c>
      <c r="AP32" s="14">
        <v>1.7999999999999999E-2</v>
      </c>
      <c r="AQ32" s="14">
        <v>0</v>
      </c>
    </row>
    <row r="33" spans="1:43" x14ac:dyDescent="0.25">
      <c r="A33" s="14" t="s">
        <v>22</v>
      </c>
      <c r="B33" s="14">
        <v>2E-3</v>
      </c>
      <c r="C33" s="14">
        <v>0</v>
      </c>
      <c r="D33" s="14">
        <v>0</v>
      </c>
      <c r="E33" s="14">
        <v>0.01</v>
      </c>
      <c r="F33" s="14">
        <v>8.9999999999999993E-3</v>
      </c>
      <c r="G33" s="14">
        <v>0.01</v>
      </c>
      <c r="H33" s="14">
        <v>8.0000000000000002E-3</v>
      </c>
      <c r="I33" s="14">
        <v>8.0000000000000002E-3</v>
      </c>
      <c r="J33" s="14">
        <v>8.9999999999999993E-3</v>
      </c>
      <c r="K33" s="14">
        <v>3.0000000000000001E-3</v>
      </c>
      <c r="L33" s="18">
        <v>8.9999999999999993E-3</v>
      </c>
      <c r="M33" s="18">
        <v>1.2999999999999999E-2</v>
      </c>
      <c r="N33" s="14">
        <v>3.0000000000000001E-3</v>
      </c>
      <c r="O33" s="14">
        <v>0</v>
      </c>
      <c r="P33" s="14">
        <v>0</v>
      </c>
      <c r="Q33" s="14">
        <v>0</v>
      </c>
      <c r="R33" s="14">
        <v>0</v>
      </c>
      <c r="S33" s="14">
        <v>8.0000000000000002E-3</v>
      </c>
      <c r="T33" s="14">
        <v>6.0000000000000001E-3</v>
      </c>
      <c r="U33" s="14">
        <v>8.9999999999999993E-3</v>
      </c>
      <c r="V33" s="14">
        <v>8.0000000000000002E-3</v>
      </c>
      <c r="W33" s="14">
        <v>8.0000000000000002E-3</v>
      </c>
      <c r="X33" s="14">
        <v>8.9999999999999993E-3</v>
      </c>
      <c r="Y33" s="14">
        <v>8.0000000000000002E-3</v>
      </c>
      <c r="Z33" s="14">
        <v>0</v>
      </c>
      <c r="AA33" s="14">
        <v>0</v>
      </c>
      <c r="AB33" s="14">
        <v>0.01</v>
      </c>
      <c r="AC33" s="14">
        <v>8.0000000000000002E-3</v>
      </c>
      <c r="AD33" s="14">
        <v>2.1000000000000001E-2</v>
      </c>
      <c r="AE33" s="14">
        <v>4.0000000000000001E-3</v>
      </c>
      <c r="AF33" s="14">
        <v>1.0999999999999999E-2</v>
      </c>
      <c r="AG33" s="14">
        <v>1.095</v>
      </c>
      <c r="AH33" s="14">
        <v>2.7E-2</v>
      </c>
      <c r="AI33" s="14">
        <v>0.04</v>
      </c>
      <c r="AJ33" s="14">
        <v>1.7000000000000001E-2</v>
      </c>
      <c r="AK33" s="14">
        <v>5.0000000000000001E-3</v>
      </c>
      <c r="AL33" s="14">
        <v>1.6E-2</v>
      </c>
      <c r="AM33" s="14">
        <v>1.2E-2</v>
      </c>
      <c r="AN33" s="14">
        <v>1.7999999999999999E-2</v>
      </c>
      <c r="AO33" s="14">
        <v>8.0000000000000002E-3</v>
      </c>
      <c r="AP33" s="14">
        <v>1.7999999999999999E-2</v>
      </c>
      <c r="AQ33" s="14">
        <v>0</v>
      </c>
    </row>
    <row r="34" spans="1:43" x14ac:dyDescent="0.25">
      <c r="A34" s="14" t="s">
        <v>23</v>
      </c>
      <c r="B34" s="14">
        <v>6.0000000000000001E-3</v>
      </c>
      <c r="C34" s="14">
        <v>3.5598411267418854E-2</v>
      </c>
      <c r="D34" s="14">
        <v>3.4545320982300874E-3</v>
      </c>
      <c r="E34" s="14">
        <v>0.01</v>
      </c>
      <c r="F34" s="14">
        <v>8.9999999999999993E-3</v>
      </c>
      <c r="G34" s="14">
        <v>1.2E-2</v>
      </c>
      <c r="H34" s="14">
        <v>0.01</v>
      </c>
      <c r="I34" s="14">
        <v>1.4E-2</v>
      </c>
      <c r="J34" s="14">
        <v>0.01</v>
      </c>
      <c r="K34" s="14">
        <v>2E-3</v>
      </c>
      <c r="L34" s="18">
        <v>8.0000000000000002E-3</v>
      </c>
      <c r="M34" s="18">
        <v>0.01</v>
      </c>
      <c r="N34" s="14">
        <v>0.01</v>
      </c>
      <c r="O34" s="14">
        <v>3.0501007241092983E-2</v>
      </c>
      <c r="P34" s="14">
        <v>3.4039928854505339E-2</v>
      </c>
      <c r="Q34" s="14">
        <v>1.9227819686572948E-2</v>
      </c>
      <c r="R34" s="14">
        <v>1.564456948920355E-2</v>
      </c>
      <c r="S34" s="14">
        <v>8.9999999999999993E-3</v>
      </c>
      <c r="T34" s="14">
        <v>6.0000000000000001E-3</v>
      </c>
      <c r="U34" s="14">
        <v>8.9999999999999993E-3</v>
      </c>
      <c r="V34" s="14">
        <v>8.0000000000000002E-3</v>
      </c>
      <c r="W34" s="14">
        <v>8.9999999999999993E-3</v>
      </c>
      <c r="X34" s="14">
        <v>8.0000000000000002E-3</v>
      </c>
      <c r="Y34" s="14">
        <v>0.01</v>
      </c>
      <c r="Z34" s="14">
        <v>1.9843233029416298E-2</v>
      </c>
      <c r="AA34" s="14">
        <v>1.7578517287315828E-3</v>
      </c>
      <c r="AB34" s="14">
        <v>0.01</v>
      </c>
      <c r="AC34" s="14">
        <v>8.0000000000000002E-3</v>
      </c>
      <c r="AD34" s="14">
        <v>3.5999999999999997E-2</v>
      </c>
      <c r="AE34" s="14">
        <v>1.4E-2</v>
      </c>
      <c r="AF34" s="14">
        <v>1.4999999999999999E-2</v>
      </c>
      <c r="AG34" s="14">
        <v>2.5999999999999999E-2</v>
      </c>
      <c r="AH34" s="14">
        <v>1.127</v>
      </c>
      <c r="AI34" s="14">
        <v>2.5000000000000001E-2</v>
      </c>
      <c r="AJ34" s="14">
        <v>2.9000000000000001E-2</v>
      </c>
      <c r="AK34" s="14">
        <v>8.0000000000000002E-3</v>
      </c>
      <c r="AL34" s="14">
        <v>2.4E-2</v>
      </c>
      <c r="AM34" s="14">
        <v>1.0999999999999999E-2</v>
      </c>
      <c r="AN34" s="14">
        <v>1.0999999999999999E-2</v>
      </c>
      <c r="AO34" s="14">
        <v>8.0000000000000002E-3</v>
      </c>
      <c r="AP34" s="14">
        <v>2.5000000000000001E-2</v>
      </c>
      <c r="AQ34" s="14">
        <v>0</v>
      </c>
    </row>
    <row r="35" spans="1:43" x14ac:dyDescent="0.25">
      <c r="A35" s="14" t="s">
        <v>24</v>
      </c>
      <c r="B35" s="14">
        <v>3.0000000000000001E-3</v>
      </c>
      <c r="C35" s="14">
        <v>2.030059983371039E-3</v>
      </c>
      <c r="D35" s="14">
        <v>1.0928398645383443E-4</v>
      </c>
      <c r="E35" s="14">
        <v>6.0000000000000001E-3</v>
      </c>
      <c r="F35" s="14">
        <v>6.0000000000000001E-3</v>
      </c>
      <c r="G35" s="14">
        <v>5.0000000000000001E-3</v>
      </c>
      <c r="H35" s="14">
        <v>4.0000000000000001E-3</v>
      </c>
      <c r="I35" s="14">
        <v>5.0000000000000001E-3</v>
      </c>
      <c r="J35" s="14">
        <v>6.0000000000000001E-3</v>
      </c>
      <c r="K35" s="14">
        <v>2E-3</v>
      </c>
      <c r="L35" s="18">
        <v>5.0000000000000001E-3</v>
      </c>
      <c r="M35" s="18">
        <v>6.0000000000000001E-3</v>
      </c>
      <c r="N35" s="14">
        <v>6.0000000000000001E-3</v>
      </c>
      <c r="O35" s="14">
        <v>3.7436488087153304E-3</v>
      </c>
      <c r="P35" s="14">
        <v>1.5664633555780871E-3</v>
      </c>
      <c r="Q35" s="14">
        <v>4.1224660756932771E-3</v>
      </c>
      <c r="R35" s="14">
        <v>4.0854394628999655E-3</v>
      </c>
      <c r="S35" s="14">
        <v>5.0000000000000001E-3</v>
      </c>
      <c r="T35" s="14">
        <v>4.0000000000000001E-3</v>
      </c>
      <c r="U35" s="14">
        <v>5.0000000000000001E-3</v>
      </c>
      <c r="V35" s="14">
        <v>5.0000000000000001E-3</v>
      </c>
      <c r="W35" s="14">
        <v>5.0000000000000001E-3</v>
      </c>
      <c r="X35" s="14">
        <v>5.0000000000000001E-3</v>
      </c>
      <c r="Y35" s="14">
        <v>5.0000000000000001E-3</v>
      </c>
      <c r="Z35" s="14">
        <v>5.6862016356055423E-3</v>
      </c>
      <c r="AA35" s="14">
        <v>2.4682728152148199E-4</v>
      </c>
      <c r="AB35" s="14">
        <v>7.0000000000000001E-3</v>
      </c>
      <c r="AC35" s="14">
        <v>4.0000000000000001E-3</v>
      </c>
      <c r="AD35" s="14">
        <v>8.0000000000000002E-3</v>
      </c>
      <c r="AE35" s="14">
        <v>8.9999999999999993E-3</v>
      </c>
      <c r="AF35" s="14">
        <v>5.0000000000000001E-3</v>
      </c>
      <c r="AG35" s="14">
        <v>4.2000000000000003E-2</v>
      </c>
      <c r="AH35" s="14">
        <v>4.2999999999999997E-2</v>
      </c>
      <c r="AI35" s="14">
        <v>1.07</v>
      </c>
      <c r="AJ35" s="14">
        <v>2.5000000000000001E-2</v>
      </c>
      <c r="AK35" s="14">
        <v>5.0000000000000001E-3</v>
      </c>
      <c r="AL35" s="14">
        <v>1.7999999999999999E-2</v>
      </c>
      <c r="AM35" s="14">
        <v>8.9999999999999993E-3</v>
      </c>
      <c r="AN35" s="14">
        <v>8.0000000000000002E-3</v>
      </c>
      <c r="AO35" s="14">
        <v>4.0000000000000001E-3</v>
      </c>
      <c r="AP35" s="14">
        <v>1.4999999999999999E-2</v>
      </c>
      <c r="AQ35" s="14">
        <v>0</v>
      </c>
    </row>
    <row r="36" spans="1:43" x14ac:dyDescent="0.25">
      <c r="A36" s="14" t="s">
        <v>25</v>
      </c>
      <c r="B36" s="14">
        <v>2.9000000000000001E-2</v>
      </c>
      <c r="C36" s="14">
        <v>4.3393662699201096E-3</v>
      </c>
      <c r="D36" s="14">
        <v>7.8705511300888463E-4</v>
      </c>
      <c r="E36" s="14">
        <v>6.4000000000000001E-2</v>
      </c>
      <c r="F36" s="14">
        <v>3.5000000000000003E-2</v>
      </c>
      <c r="G36" s="14">
        <v>3.6999999999999998E-2</v>
      </c>
      <c r="H36" s="14">
        <v>3.5000000000000003E-2</v>
      </c>
      <c r="I36" s="14">
        <v>4.7E-2</v>
      </c>
      <c r="J36" s="14">
        <v>3.9E-2</v>
      </c>
      <c r="K36" s="14">
        <v>6.0000000000000001E-3</v>
      </c>
      <c r="L36" s="18">
        <v>2.4E-2</v>
      </c>
      <c r="M36" s="18">
        <v>3.5999999999999997E-2</v>
      </c>
      <c r="N36" s="14">
        <v>3.7999999999999999E-2</v>
      </c>
      <c r="O36" s="14">
        <v>7.7294821650957307E-3</v>
      </c>
      <c r="P36" s="14">
        <v>1.0122070178678055E-2</v>
      </c>
      <c r="Q36" s="14">
        <v>1.5364539332096664E-2</v>
      </c>
      <c r="R36" s="14">
        <v>1.5286290336229332E-2</v>
      </c>
      <c r="S36" s="14">
        <v>3.7999999999999999E-2</v>
      </c>
      <c r="T36" s="14">
        <v>2.4E-2</v>
      </c>
      <c r="U36" s="14">
        <v>3.4000000000000002E-2</v>
      </c>
      <c r="V36" s="14">
        <v>4.2000000000000003E-2</v>
      </c>
      <c r="W36" s="14">
        <v>3.5000000000000003E-2</v>
      </c>
      <c r="X36" s="14">
        <v>0.04</v>
      </c>
      <c r="Y36" s="14">
        <v>3.2000000000000001E-2</v>
      </c>
      <c r="Z36" s="14">
        <v>4.4819653119691737E-3</v>
      </c>
      <c r="AA36" s="14">
        <v>2.013541604662588E-3</v>
      </c>
      <c r="AB36" s="14">
        <v>4.2999999999999997E-2</v>
      </c>
      <c r="AC36" s="14">
        <v>4.5999999999999999E-2</v>
      </c>
      <c r="AD36" s="14">
        <v>5.2999999999999999E-2</v>
      </c>
      <c r="AE36" s="14">
        <v>0.05</v>
      </c>
      <c r="AF36" s="14">
        <v>4.5999999999999999E-2</v>
      </c>
      <c r="AG36" s="14">
        <v>3.1E-2</v>
      </c>
      <c r="AH36" s="14">
        <v>4.4999999999999998E-2</v>
      </c>
      <c r="AI36" s="14">
        <v>0.02</v>
      </c>
      <c r="AJ36" s="14">
        <v>1.167</v>
      </c>
      <c r="AK36" s="14">
        <v>0.13</v>
      </c>
      <c r="AL36" s="14">
        <v>4.8000000000000001E-2</v>
      </c>
      <c r="AM36" s="14">
        <v>4.4999999999999998E-2</v>
      </c>
      <c r="AN36" s="14">
        <v>2.5000000000000001E-2</v>
      </c>
      <c r="AO36" s="14">
        <v>4.1000000000000002E-2</v>
      </c>
      <c r="AP36" s="14">
        <v>5.1999999999999998E-2</v>
      </c>
      <c r="AQ36" s="14">
        <v>0</v>
      </c>
    </row>
    <row r="37" spans="1:43" x14ac:dyDescent="0.25">
      <c r="A37" s="14" t="s">
        <v>26</v>
      </c>
      <c r="B37" s="14">
        <v>4.0000000000000001E-3</v>
      </c>
      <c r="C37" s="14">
        <v>2.7426754728542557E-3</v>
      </c>
      <c r="D37" s="14">
        <v>5.4896301902678641E-4</v>
      </c>
      <c r="E37" s="14">
        <v>8.0000000000000002E-3</v>
      </c>
      <c r="F37" s="14">
        <v>5.0000000000000001E-3</v>
      </c>
      <c r="G37" s="14">
        <v>1.0999999999999999E-2</v>
      </c>
      <c r="H37" s="14">
        <v>1.0999999999999999E-2</v>
      </c>
      <c r="I37" s="14">
        <v>1.0999999999999999E-2</v>
      </c>
      <c r="J37" s="14">
        <v>0.01</v>
      </c>
      <c r="K37" s="14">
        <v>2E-3</v>
      </c>
      <c r="L37" s="18">
        <v>7.0000000000000001E-3</v>
      </c>
      <c r="M37" s="18">
        <v>8.9999999999999993E-3</v>
      </c>
      <c r="N37" s="14">
        <v>8.0000000000000002E-3</v>
      </c>
      <c r="O37" s="14">
        <v>5.5586834044643249E-3</v>
      </c>
      <c r="P37" s="14">
        <v>4.9367893141590569E-3</v>
      </c>
      <c r="Q37" s="14">
        <v>4.0702726856481361E-3</v>
      </c>
      <c r="R37" s="14">
        <v>3.795432855417588E-3</v>
      </c>
      <c r="S37" s="14">
        <v>8.0000000000000002E-3</v>
      </c>
      <c r="T37" s="14">
        <v>6.0000000000000001E-3</v>
      </c>
      <c r="U37" s="14">
        <v>8.0000000000000002E-3</v>
      </c>
      <c r="V37" s="14">
        <v>7.0000000000000001E-3</v>
      </c>
      <c r="W37" s="14">
        <v>8.0000000000000002E-3</v>
      </c>
      <c r="X37" s="14">
        <v>8.0000000000000002E-3</v>
      </c>
      <c r="Y37" s="14">
        <v>0.01</v>
      </c>
      <c r="Z37" s="14">
        <v>5.7257334896744713E-3</v>
      </c>
      <c r="AA37" s="14">
        <v>4.1170889770923773E-4</v>
      </c>
      <c r="AB37" s="14">
        <v>0.01</v>
      </c>
      <c r="AC37" s="14">
        <v>8.0000000000000002E-3</v>
      </c>
      <c r="AD37" s="14">
        <v>3.7999999999999999E-2</v>
      </c>
      <c r="AE37" s="14">
        <v>0.01</v>
      </c>
      <c r="AF37" s="14">
        <v>3.6999999999999998E-2</v>
      </c>
      <c r="AG37" s="14">
        <v>1.2E-2</v>
      </c>
      <c r="AH37" s="14">
        <v>1.2999999999999999E-2</v>
      </c>
      <c r="AI37" s="14">
        <v>1.0999999999999999E-2</v>
      </c>
      <c r="AJ37" s="14">
        <v>2.4E-2</v>
      </c>
      <c r="AK37" s="14">
        <v>1.02</v>
      </c>
      <c r="AL37" s="14">
        <v>1.4E-2</v>
      </c>
      <c r="AM37" s="14">
        <v>8.0000000000000002E-3</v>
      </c>
      <c r="AN37" s="14">
        <v>1.4E-2</v>
      </c>
      <c r="AO37" s="14">
        <v>1.7999999999999999E-2</v>
      </c>
      <c r="AP37" s="14">
        <v>1.9E-2</v>
      </c>
      <c r="AQ37" s="14">
        <v>0</v>
      </c>
    </row>
    <row r="38" spans="1:43" x14ac:dyDescent="0.25">
      <c r="A38" s="14" t="s">
        <v>27</v>
      </c>
      <c r="B38" s="14">
        <v>2.5000000000000001E-2</v>
      </c>
      <c r="C38" s="14">
        <v>9.8732248173888856E-3</v>
      </c>
      <c r="D38" s="14">
        <v>9.2862640391471038E-4</v>
      </c>
      <c r="E38" s="14">
        <v>3.7999999999999999E-2</v>
      </c>
      <c r="F38" s="14">
        <v>1.2E-2</v>
      </c>
      <c r="G38" s="14">
        <v>0.05</v>
      </c>
      <c r="H38" s="14">
        <v>0.04</v>
      </c>
      <c r="I38" s="14">
        <v>0.06</v>
      </c>
      <c r="J38" s="14">
        <v>5.7000000000000002E-2</v>
      </c>
      <c r="K38" s="14">
        <v>2.5000000000000001E-2</v>
      </c>
      <c r="L38" s="18">
        <v>1.5158600228712722E-5</v>
      </c>
      <c r="M38" s="18">
        <v>8.4622688760428646E-6</v>
      </c>
      <c r="N38" s="14">
        <v>5.1999999999999998E-2</v>
      </c>
      <c r="O38" s="14">
        <v>3.038748457940835E-2</v>
      </c>
      <c r="P38" s="14">
        <v>6.9006800663254314E-3</v>
      </c>
      <c r="Q38" s="14">
        <v>1.8266546327875742E-2</v>
      </c>
      <c r="R38" s="14">
        <v>1.3430414047897249E-2</v>
      </c>
      <c r="S38" s="14">
        <v>4.5999999999999999E-2</v>
      </c>
      <c r="T38" s="14">
        <v>4.5999999999999999E-2</v>
      </c>
      <c r="U38" s="14">
        <v>0.05</v>
      </c>
      <c r="V38" s="14">
        <v>4.9000000000000002E-2</v>
      </c>
      <c r="W38" s="14">
        <v>4.3999999999999997E-2</v>
      </c>
      <c r="X38" s="14">
        <v>5.5E-2</v>
      </c>
      <c r="Y38" s="14">
        <v>6.5000000000000002E-2</v>
      </c>
      <c r="Z38" s="14">
        <v>2.4577627906998054E-2</v>
      </c>
      <c r="AA38" s="14">
        <v>1.9817996065569668E-3</v>
      </c>
      <c r="AB38" s="14">
        <v>9.5473027542927E-3</v>
      </c>
      <c r="AC38" s="14">
        <v>6.4000000000000001E-2</v>
      </c>
      <c r="AD38" s="14">
        <v>8.5000000000000006E-2</v>
      </c>
      <c r="AE38" s="14">
        <v>6.8000000000000005E-2</v>
      </c>
      <c r="AF38" s="14">
        <v>5.3999999999999999E-2</v>
      </c>
      <c r="AG38" s="14">
        <v>0.10199999999999999</v>
      </c>
      <c r="AH38" s="14">
        <v>8.6999999999999994E-2</v>
      </c>
      <c r="AI38" s="14">
        <v>9.9000000000000005E-2</v>
      </c>
      <c r="AJ38" s="14">
        <v>8.6999999999999994E-2</v>
      </c>
      <c r="AK38" s="14">
        <v>0.03</v>
      </c>
      <c r="AL38" s="14">
        <v>1.1299999999999999</v>
      </c>
      <c r="AM38" s="14">
        <v>4.7E-2</v>
      </c>
      <c r="AN38" s="14">
        <v>4.5999999999999999E-2</v>
      </c>
      <c r="AO38" s="14">
        <v>5.3999999999999999E-2</v>
      </c>
      <c r="AP38" s="14">
        <v>8.3000000000000004E-2</v>
      </c>
      <c r="AQ38" s="14">
        <v>0</v>
      </c>
    </row>
    <row r="39" spans="1:43" x14ac:dyDescent="0.25">
      <c r="A39" s="14" t="s">
        <v>28</v>
      </c>
      <c r="B39" s="14">
        <v>2E-3</v>
      </c>
      <c r="C39" s="14">
        <v>1.0832953024514482E-6</v>
      </c>
      <c r="D39" s="14">
        <v>6.3068233175706409E-7</v>
      </c>
      <c r="E39" s="14">
        <v>0</v>
      </c>
      <c r="F39" s="14">
        <v>1E-3</v>
      </c>
      <c r="G39" s="14">
        <v>2E-3</v>
      </c>
      <c r="H39" s="14">
        <v>1E-3</v>
      </c>
      <c r="I39" s="14">
        <v>1E-3</v>
      </c>
      <c r="J39" s="14">
        <v>2E-3</v>
      </c>
      <c r="K39" s="14">
        <v>0</v>
      </c>
      <c r="L39" s="18">
        <v>1E-3</v>
      </c>
      <c r="M39" s="18">
        <v>5.0000000000000001E-3</v>
      </c>
      <c r="N39" s="14">
        <v>3.0000000000000001E-3</v>
      </c>
      <c r="O39" s="14">
        <v>2.180799971716405E-7</v>
      </c>
      <c r="P39" s="14">
        <v>1.3849525203683925E-7</v>
      </c>
      <c r="Q39" s="14">
        <v>2.1336576051129146E-7</v>
      </c>
      <c r="R39" s="14">
        <v>2.5981881120719218E-7</v>
      </c>
      <c r="S39" s="14">
        <v>1E-3</v>
      </c>
      <c r="T39" s="14">
        <v>1E-3</v>
      </c>
      <c r="U39" s="14">
        <v>1E-3</v>
      </c>
      <c r="V39" s="14">
        <v>1E-3</v>
      </c>
      <c r="W39" s="14">
        <v>1E-3</v>
      </c>
      <c r="X39" s="14">
        <v>1E-3</v>
      </c>
      <c r="Y39" s="14">
        <v>3.0000000000000001E-3</v>
      </c>
      <c r="Z39" s="14">
        <v>1.9263349423122527E-7</v>
      </c>
      <c r="AA39" s="14">
        <v>1.4173055896900577E-7</v>
      </c>
      <c r="AB39" s="14">
        <v>1E-3</v>
      </c>
      <c r="AC39" s="14">
        <v>1E-3</v>
      </c>
      <c r="AD39" s="14">
        <v>1E-3</v>
      </c>
      <c r="AE39" s="14">
        <v>6.0000000000000001E-3</v>
      </c>
      <c r="AF39" s="14">
        <v>2E-3</v>
      </c>
      <c r="AG39" s="14">
        <v>1E-3</v>
      </c>
      <c r="AH39" s="14">
        <v>2E-3</v>
      </c>
      <c r="AI39" s="14">
        <v>1E-3</v>
      </c>
      <c r="AJ39" s="14">
        <v>3.0000000000000001E-3</v>
      </c>
      <c r="AK39" s="14">
        <v>1E-3</v>
      </c>
      <c r="AL39" s="14">
        <v>5.0000000000000001E-3</v>
      </c>
      <c r="AM39" s="14">
        <v>1.014</v>
      </c>
      <c r="AN39" s="14">
        <v>0</v>
      </c>
      <c r="AO39" s="14">
        <v>1E-3</v>
      </c>
      <c r="AP39" s="14">
        <v>8.9999999999999993E-3</v>
      </c>
      <c r="AQ39" s="14">
        <v>0</v>
      </c>
    </row>
    <row r="40" spans="1:43" x14ac:dyDescent="0.25">
      <c r="A40" s="14" t="s">
        <v>29</v>
      </c>
      <c r="B40" s="14">
        <v>1E-3</v>
      </c>
      <c r="C40" s="14">
        <v>2.3837234603683731E-5</v>
      </c>
      <c r="D40" s="14">
        <v>9.3865259467239317E-7</v>
      </c>
      <c r="E40" s="14">
        <v>2E-3</v>
      </c>
      <c r="F40" s="14">
        <v>1E-3</v>
      </c>
      <c r="G40" s="14">
        <v>2E-3</v>
      </c>
      <c r="H40" s="14">
        <v>2E-3</v>
      </c>
      <c r="I40" s="14">
        <v>3.0000000000000001E-3</v>
      </c>
      <c r="J40" s="14">
        <v>2E-3</v>
      </c>
      <c r="K40" s="14">
        <v>1E-3</v>
      </c>
      <c r="L40" s="18">
        <v>2E-3</v>
      </c>
      <c r="M40" s="18">
        <v>2E-3</v>
      </c>
      <c r="N40" s="14">
        <v>2E-3</v>
      </c>
      <c r="O40" s="14">
        <v>1.7161763987337715E-4</v>
      </c>
      <c r="P40" s="14">
        <v>1.330486146708914E-5</v>
      </c>
      <c r="Q40" s="14">
        <v>2.5296289793687483E-4</v>
      </c>
      <c r="R40" s="14">
        <v>1.3966644972862366E-4</v>
      </c>
      <c r="S40" s="14">
        <v>3.0000000000000001E-3</v>
      </c>
      <c r="T40" s="14">
        <v>2E-3</v>
      </c>
      <c r="U40" s="14">
        <v>2E-3</v>
      </c>
      <c r="V40" s="14">
        <v>3.0000000000000001E-3</v>
      </c>
      <c r="W40" s="14">
        <v>2E-3</v>
      </c>
      <c r="X40" s="14">
        <v>2E-3</v>
      </c>
      <c r="Y40" s="14">
        <v>3.0000000000000001E-3</v>
      </c>
      <c r="Z40" s="14">
        <v>8.2531019111932766E-5</v>
      </c>
      <c r="AA40" s="14">
        <v>4.1337756928735015E-6</v>
      </c>
      <c r="AB40" s="14">
        <v>2E-3</v>
      </c>
      <c r="AC40" s="14">
        <v>2E-3</v>
      </c>
      <c r="AD40" s="14">
        <v>6.0000000000000001E-3</v>
      </c>
      <c r="AE40" s="14">
        <v>3.0000000000000001E-3</v>
      </c>
      <c r="AF40" s="14">
        <v>3.0000000000000001E-3</v>
      </c>
      <c r="AG40" s="14">
        <v>3.0000000000000001E-3</v>
      </c>
      <c r="AH40" s="14">
        <v>4.0000000000000001E-3</v>
      </c>
      <c r="AI40" s="14">
        <v>2E-3</v>
      </c>
      <c r="AJ40" s="14">
        <v>4.0000000000000001E-3</v>
      </c>
      <c r="AK40" s="14">
        <v>2E-3</v>
      </c>
      <c r="AL40" s="14">
        <v>6.0000000000000001E-3</v>
      </c>
      <c r="AM40" s="14">
        <v>2E-3</v>
      </c>
      <c r="AN40" s="14">
        <v>1.004</v>
      </c>
      <c r="AO40" s="14">
        <v>3.0000000000000001E-3</v>
      </c>
      <c r="AP40" s="14">
        <v>6.0000000000000001E-3</v>
      </c>
      <c r="AQ40" s="14">
        <v>0</v>
      </c>
    </row>
    <row r="41" spans="1:43" x14ac:dyDescent="0.25">
      <c r="A41" s="14" t="s">
        <v>30</v>
      </c>
      <c r="B41" s="14">
        <v>0.01</v>
      </c>
      <c r="C41" s="14">
        <v>3.2851185677646707E-6</v>
      </c>
      <c r="D41" s="14">
        <v>6.5476808913114043E-7</v>
      </c>
      <c r="E41" s="14">
        <v>5.0000000000000001E-3</v>
      </c>
      <c r="F41" s="14">
        <v>2E-3</v>
      </c>
      <c r="G41" s="14">
        <v>4.0000000000000001E-3</v>
      </c>
      <c r="H41" s="14">
        <v>3.0000000000000001E-3</v>
      </c>
      <c r="I41" s="14">
        <v>6.0000000000000001E-3</v>
      </c>
      <c r="J41" s="14">
        <v>4.0000000000000001E-3</v>
      </c>
      <c r="K41" s="14">
        <v>1E-3</v>
      </c>
      <c r="L41" s="18">
        <v>2E-3</v>
      </c>
      <c r="M41" s="18">
        <v>5.0000000000000001E-3</v>
      </c>
      <c r="N41" s="14">
        <v>1.4999999999999999E-2</v>
      </c>
      <c r="O41" s="14">
        <v>3.8141413315166144E-6</v>
      </c>
      <c r="P41" s="14">
        <v>4.5154696372856052E-6</v>
      </c>
      <c r="Q41" s="14">
        <v>5.8331106109566461E-5</v>
      </c>
      <c r="R41" s="14">
        <v>2.7441104139524093E-4</v>
      </c>
      <c r="S41" s="14">
        <v>4.0000000000000001E-3</v>
      </c>
      <c r="T41" s="14">
        <v>2E-3</v>
      </c>
      <c r="U41" s="14">
        <v>4.0000000000000001E-3</v>
      </c>
      <c r="V41" s="14">
        <v>4.0000000000000001E-3</v>
      </c>
      <c r="W41" s="14">
        <v>4.0000000000000001E-3</v>
      </c>
      <c r="X41" s="14">
        <v>3.0000000000000001E-3</v>
      </c>
      <c r="Y41" s="14">
        <v>4.0000000000000001E-3</v>
      </c>
      <c r="Z41" s="14">
        <v>6.9360164240797884E-6</v>
      </c>
      <c r="AA41" s="14">
        <v>3.0453837818570954E-5</v>
      </c>
      <c r="AB41" s="14">
        <v>5.0000000000000001E-3</v>
      </c>
      <c r="AC41" s="14">
        <v>4.0000000000000001E-3</v>
      </c>
      <c r="AD41" s="14">
        <v>7.0000000000000001E-3</v>
      </c>
      <c r="AE41" s="14">
        <v>2.4E-2</v>
      </c>
      <c r="AF41" s="14">
        <v>6.0000000000000001E-3</v>
      </c>
      <c r="AG41" s="14">
        <v>4.0000000000000001E-3</v>
      </c>
      <c r="AH41" s="14">
        <v>4.0000000000000001E-3</v>
      </c>
      <c r="AI41" s="14">
        <v>3.0000000000000001E-3</v>
      </c>
      <c r="AJ41" s="14">
        <v>5.0000000000000001E-3</v>
      </c>
      <c r="AK41" s="14">
        <v>2E-3</v>
      </c>
      <c r="AL41" s="14">
        <v>3.1E-2</v>
      </c>
      <c r="AM41" s="14">
        <v>2E-3</v>
      </c>
      <c r="AN41" s="14">
        <v>4.0000000000000001E-3</v>
      </c>
      <c r="AO41" s="14">
        <v>1.008</v>
      </c>
      <c r="AP41" s="14">
        <v>5.7000000000000002E-2</v>
      </c>
      <c r="AQ41" s="14">
        <v>0</v>
      </c>
    </row>
    <row r="42" spans="1:43" x14ac:dyDescent="0.25">
      <c r="A42" s="14" t="s">
        <v>31</v>
      </c>
      <c r="B42" s="14">
        <v>3.0000000000000001E-3</v>
      </c>
      <c r="C42" s="14">
        <v>1.1481832860214375E-2</v>
      </c>
      <c r="D42" s="14">
        <v>4.1805633459763696E-4</v>
      </c>
      <c r="E42" s="14">
        <v>7.0000000000000001E-3</v>
      </c>
      <c r="F42" s="14">
        <v>1E-3</v>
      </c>
      <c r="G42" s="14">
        <v>5.0000000000000001E-3</v>
      </c>
      <c r="H42" s="14">
        <v>4.0000000000000001E-3</v>
      </c>
      <c r="I42" s="14">
        <v>7.0000000000000001E-3</v>
      </c>
      <c r="J42" s="14">
        <v>6.0000000000000001E-3</v>
      </c>
      <c r="K42" s="14">
        <v>2E-3</v>
      </c>
      <c r="L42" s="18">
        <v>0</v>
      </c>
      <c r="M42" s="18">
        <v>0</v>
      </c>
      <c r="N42" s="14">
        <v>4.0000000000000001E-3</v>
      </c>
      <c r="O42" s="14">
        <v>1.1397399739180447E-2</v>
      </c>
      <c r="P42" s="14">
        <v>6.8537567048025522E-3</v>
      </c>
      <c r="Q42" s="14">
        <v>1.1402572842297528E-2</v>
      </c>
      <c r="R42" s="14">
        <v>1.3844034068268014E-2</v>
      </c>
      <c r="S42" s="14">
        <v>4.0000000000000001E-3</v>
      </c>
      <c r="T42" s="14">
        <v>3.0000000000000001E-3</v>
      </c>
      <c r="U42" s="14">
        <v>4.0000000000000001E-3</v>
      </c>
      <c r="V42" s="14">
        <v>4.0000000000000001E-3</v>
      </c>
      <c r="W42" s="14">
        <v>4.0000000000000001E-3</v>
      </c>
      <c r="X42" s="14">
        <v>6.0000000000000001E-3</v>
      </c>
      <c r="Y42" s="14">
        <v>6.0000000000000001E-3</v>
      </c>
      <c r="Z42" s="14">
        <v>7.2180778368559299E-3</v>
      </c>
      <c r="AA42" s="14">
        <v>3.2454966070434139E-3</v>
      </c>
      <c r="AB42" s="14">
        <v>1.5359385185079899E-2</v>
      </c>
      <c r="AC42" s="14">
        <v>6.0000000000000001E-3</v>
      </c>
      <c r="AD42" s="14">
        <v>8.0000000000000002E-3</v>
      </c>
      <c r="AE42" s="14">
        <v>7.0000000000000001E-3</v>
      </c>
      <c r="AF42" s="14">
        <v>8.9999999999999993E-3</v>
      </c>
      <c r="AG42" s="14">
        <v>2.9000000000000001E-2</v>
      </c>
      <c r="AH42" s="14">
        <v>0.01</v>
      </c>
      <c r="AI42" s="14">
        <v>1.2E-2</v>
      </c>
      <c r="AJ42" s="14">
        <v>8.0000000000000002E-3</v>
      </c>
      <c r="AK42" s="14">
        <v>2E-3</v>
      </c>
      <c r="AL42" s="14">
        <v>0.01</v>
      </c>
      <c r="AM42" s="14">
        <v>6.0000000000000001E-3</v>
      </c>
      <c r="AN42" s="14">
        <v>8.0000000000000002E-3</v>
      </c>
      <c r="AO42" s="14">
        <v>1.4999999999999999E-2</v>
      </c>
      <c r="AP42" s="14">
        <v>1.0549999999999999</v>
      </c>
      <c r="AQ42" s="14">
        <v>0</v>
      </c>
    </row>
    <row r="43" spans="1:43" x14ac:dyDescent="0.25">
      <c r="A43" s="14" t="s">
        <v>32</v>
      </c>
      <c r="B43" s="14">
        <v>0</v>
      </c>
      <c r="C43" s="14">
        <v>7.3562828265328012E-5</v>
      </c>
      <c r="D43" s="14">
        <v>3.7737507769837749E-6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1.5504574945375182E-8</v>
      </c>
      <c r="P43" s="14">
        <v>1.5639997930861421E-8</v>
      </c>
      <c r="Q43" s="14">
        <v>1.8876423087413392E-6</v>
      </c>
      <c r="R43" s="14">
        <v>2.5829936818626016E-8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1.4393497107884183E-7</v>
      </c>
      <c r="AA43" s="14">
        <v>6.9165628271149489E-10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25">
      <c r="L44" s="13"/>
      <c r="M44" s="13"/>
    </row>
    <row r="49" s="14" customFormat="1" x14ac:dyDescent="0.25"/>
    <row r="50" s="14" customFormat="1" x14ac:dyDescent="0.25"/>
    <row r="51" s="14" customFormat="1" x14ac:dyDescent="0.25"/>
    <row r="52" s="14" customFormat="1" x14ac:dyDescent="0.25"/>
    <row r="53" s="14" customFormat="1" x14ac:dyDescent="0.25"/>
    <row r="54" s="14" customFormat="1" x14ac:dyDescent="0.25"/>
    <row r="55" s="14" customFormat="1" x14ac:dyDescent="0.25"/>
    <row r="56" s="14" customFormat="1" x14ac:dyDescent="0.25"/>
    <row r="57" s="14" customFormat="1" x14ac:dyDescent="0.25"/>
    <row r="58" s="14" customFormat="1" x14ac:dyDescent="0.25"/>
    <row r="59" s="14" customFormat="1" x14ac:dyDescent="0.25"/>
    <row r="60" s="14" customFormat="1" x14ac:dyDescent="0.25"/>
    <row r="61" s="14" customFormat="1" x14ac:dyDescent="0.25"/>
    <row r="62" s="14" customFormat="1" x14ac:dyDescent="0.25"/>
    <row r="63" s="14" customFormat="1" x14ac:dyDescent="0.25"/>
    <row r="64" s="14" customFormat="1" x14ac:dyDescent="0.25"/>
    <row r="65" s="14" customFormat="1" x14ac:dyDescent="0.25"/>
    <row r="66" s="14" customFormat="1" x14ac:dyDescent="0.25"/>
    <row r="67" s="14" customFormat="1" x14ac:dyDescent="0.25"/>
    <row r="68" s="14" customFormat="1" x14ac:dyDescent="0.25"/>
    <row r="69" s="14" customFormat="1" x14ac:dyDescent="0.25"/>
    <row r="70" s="14" customFormat="1" x14ac:dyDescent="0.25"/>
    <row r="71" s="14" customFormat="1" x14ac:dyDescent="0.25"/>
    <row r="72" s="14" customFormat="1" x14ac:dyDescent="0.25"/>
    <row r="73" s="14" customFormat="1" x14ac:dyDescent="0.25"/>
    <row r="74" s="14" customFormat="1" x14ac:dyDescent="0.25"/>
    <row r="75" s="14" customFormat="1" x14ac:dyDescent="0.25"/>
    <row r="76" s="14" customFormat="1" x14ac:dyDescent="0.25"/>
    <row r="77" s="14" customFormat="1" x14ac:dyDescent="0.25"/>
    <row r="78" s="14" customFormat="1" x14ac:dyDescent="0.25"/>
    <row r="79" s="14" customFormat="1" x14ac:dyDescent="0.25"/>
    <row r="80" s="14" customFormat="1" x14ac:dyDescent="0.25"/>
    <row r="81" s="14" customFormat="1" x14ac:dyDescent="0.25"/>
    <row r="82" s="14" customFormat="1" x14ac:dyDescent="0.25"/>
    <row r="83" s="14" customFormat="1" x14ac:dyDescent="0.25"/>
    <row r="84" s="14" customFormat="1" x14ac:dyDescent="0.25"/>
    <row r="85" s="14" customFormat="1" x14ac:dyDescent="0.25"/>
    <row r="86" s="14" customFormat="1" x14ac:dyDescent="0.25"/>
    <row r="87" s="14" customFormat="1" x14ac:dyDescent="0.25"/>
    <row r="88" s="14" customFormat="1" x14ac:dyDescent="0.25"/>
    <row r="89" s="14" customFormat="1" x14ac:dyDescent="0.25"/>
    <row r="90" s="14" customFormat="1" x14ac:dyDescent="0.25"/>
    <row r="91" s="14" customFormat="1" x14ac:dyDescent="0.25"/>
    <row r="92" s="14" customFormat="1" x14ac:dyDescent="0.25"/>
    <row r="93" s="14" customFormat="1" x14ac:dyDescent="0.25"/>
    <row r="94" s="14" customFormat="1" x14ac:dyDescent="0.25"/>
    <row r="95" s="14" customFormat="1" x14ac:dyDescent="0.25"/>
    <row r="96" s="14" customFormat="1" x14ac:dyDescent="0.25"/>
    <row r="97" s="14" customFormat="1" x14ac:dyDescent="0.25"/>
    <row r="98" s="14" customFormat="1" x14ac:dyDescent="0.25"/>
    <row r="99" s="14" customFormat="1" x14ac:dyDescent="0.25"/>
    <row r="100" s="14" customFormat="1" x14ac:dyDescent="0.25"/>
    <row r="101" s="14" customFormat="1" x14ac:dyDescent="0.25"/>
    <row r="102" s="14" customFormat="1" x14ac:dyDescent="0.25"/>
    <row r="103" s="14" customFormat="1" x14ac:dyDescent="0.25"/>
    <row r="104" s="14" customFormat="1" x14ac:dyDescent="0.25"/>
    <row r="105" s="14" customFormat="1" x14ac:dyDescent="0.25"/>
    <row r="106" s="14" customFormat="1" x14ac:dyDescent="0.25"/>
    <row r="107" s="14" customFormat="1" x14ac:dyDescent="0.25"/>
    <row r="108" s="14" customFormat="1" x14ac:dyDescent="0.25"/>
    <row r="109" s="14" customFormat="1" x14ac:dyDescent="0.25"/>
    <row r="110" s="14" customFormat="1" x14ac:dyDescent="0.25"/>
    <row r="111" s="14" customFormat="1" x14ac:dyDescent="0.25"/>
    <row r="112" s="14" customFormat="1" x14ac:dyDescent="0.25"/>
    <row r="113" s="14" customFormat="1" x14ac:dyDescent="0.25"/>
    <row r="114" s="14" customFormat="1" x14ac:dyDescent="0.25"/>
    <row r="115" s="14" customFormat="1" x14ac:dyDescent="0.25"/>
    <row r="116" s="14" customFormat="1" x14ac:dyDescent="0.25"/>
    <row r="117" s="14" customFormat="1" x14ac:dyDescent="0.25"/>
    <row r="118" s="14" customFormat="1" x14ac:dyDescent="0.25"/>
    <row r="119" s="14" customFormat="1" x14ac:dyDescent="0.25"/>
    <row r="120" s="14" customFormat="1" x14ac:dyDescent="0.25"/>
    <row r="121" s="14" customFormat="1" x14ac:dyDescent="0.25"/>
    <row r="122" s="14" customFormat="1" x14ac:dyDescent="0.25"/>
    <row r="123" s="14" customFormat="1" x14ac:dyDescent="0.25"/>
    <row r="124" s="14" customFormat="1" x14ac:dyDescent="0.25"/>
    <row r="125" s="14" customFormat="1" x14ac:dyDescent="0.25"/>
    <row r="126" s="14" customFormat="1" x14ac:dyDescent="0.25"/>
    <row r="127" s="14" customFormat="1" x14ac:dyDescent="0.2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D9" sqref="D9"/>
    </sheetView>
  </sheetViews>
  <sheetFormatPr defaultRowHeight="15" x14ac:dyDescent="0.25"/>
  <sheetData>
    <row r="1" spans="1:43" x14ac:dyDescent="0.25">
      <c r="A1">
        <f>DLIM!A1</f>
        <v>0</v>
      </c>
      <c r="B1" t="str">
        <f>DLIM!B1</f>
        <v>ISIC 01T03</v>
      </c>
      <c r="C1" t="str">
        <f>DLIM!C1</f>
        <v>ISIC 05</v>
      </c>
      <c r="D1" t="str">
        <f>DLIM!D1</f>
        <v>ISIC 06</v>
      </c>
      <c r="E1" t="str">
        <f>DLIM!E1</f>
        <v>ISIC 07T08</v>
      </c>
      <c r="F1" t="str">
        <f>DLIM!F1</f>
        <v>ISIC 09</v>
      </c>
      <c r="G1" t="str">
        <f>DLIM!G1</f>
        <v>ISIC 10T12</v>
      </c>
      <c r="H1" t="str">
        <f>DLIM!H1</f>
        <v>ISIC 13T15</v>
      </c>
      <c r="I1" t="str">
        <f>DLIM!I1</f>
        <v>ISIC 16</v>
      </c>
      <c r="J1" t="str">
        <f>DLIM!J1</f>
        <v>ISIC 17T18</v>
      </c>
      <c r="K1" t="str">
        <f>DLIM!K1</f>
        <v>ISIC 19</v>
      </c>
      <c r="L1" t="str">
        <f>DLIM!L1</f>
        <v>ISIC 20</v>
      </c>
      <c r="M1" t="str">
        <f>DLIM!M1</f>
        <v>ISIC 21</v>
      </c>
      <c r="N1" t="str">
        <f>DLIM!N1</f>
        <v>ISIC 22</v>
      </c>
      <c r="O1" t="str">
        <f>DLIM!O1</f>
        <v>ISIC 231</v>
      </c>
      <c r="P1" t="str">
        <f>DLIM!P1</f>
        <v>ISIC 239</v>
      </c>
      <c r="Q1" t="str">
        <f>DLIM!Q1</f>
        <v>ISIC 241</v>
      </c>
      <c r="R1" t="str">
        <f>DLIM!R1</f>
        <v>ISIC 242</v>
      </c>
      <c r="S1" t="str">
        <f>DLIM!S1</f>
        <v>ISIC 25</v>
      </c>
      <c r="T1" t="str">
        <f>DLIM!T1</f>
        <v>ISIC 26</v>
      </c>
      <c r="U1" t="str">
        <f>DLIM!U1</f>
        <v>ISIC 27</v>
      </c>
      <c r="V1" t="str">
        <f>DLIM!V1</f>
        <v>ISIC 28</v>
      </c>
      <c r="W1" t="str">
        <f>DLIM!W1</f>
        <v>ISIC 29</v>
      </c>
      <c r="X1" t="str">
        <f>DLIM!X1</f>
        <v>ISIC 30</v>
      </c>
      <c r="Y1" t="str">
        <f>DLIM!Y1</f>
        <v>ISIC 31T33</v>
      </c>
      <c r="Z1" t="str">
        <f>DLIM!Z1</f>
        <v>ISIC 351</v>
      </c>
      <c r="AA1" t="str">
        <f>DLIM!AA1</f>
        <v>ISIC 352T353</v>
      </c>
      <c r="AB1" t="str">
        <f>DLIM!AB1</f>
        <v>ISIC 36T39</v>
      </c>
      <c r="AC1" t="str">
        <f>DLIM!AC1</f>
        <v>ISIC 41T43</v>
      </c>
      <c r="AD1" t="str">
        <f>DLIM!AD1</f>
        <v>ISIC 45T47</v>
      </c>
      <c r="AE1" t="str">
        <f>DLIM!AE1</f>
        <v>ISIC 49T53</v>
      </c>
      <c r="AF1" t="str">
        <f>DLIM!AF1</f>
        <v>ISIC 55T56</v>
      </c>
      <c r="AG1" t="str">
        <f>DLIM!AG1</f>
        <v>ISIC 58T60</v>
      </c>
      <c r="AH1" t="str">
        <f>DLIM!AH1</f>
        <v>ISIC 61</v>
      </c>
      <c r="AI1" t="str">
        <f>DLIM!AI1</f>
        <v>ISIC 62T63</v>
      </c>
      <c r="AJ1" t="str">
        <f>DLIM!AJ1</f>
        <v>ISIC 64T66</v>
      </c>
      <c r="AK1" t="str">
        <f>DLIM!AK1</f>
        <v>ISIC 68</v>
      </c>
      <c r="AL1" t="str">
        <f>DLIM!AL1</f>
        <v>ISIC 69T82</v>
      </c>
      <c r="AM1" t="str">
        <f>DLIM!AM1</f>
        <v>ISIC 84</v>
      </c>
      <c r="AN1" t="str">
        <f>DLIM!AN1</f>
        <v>ISIC 85</v>
      </c>
      <c r="AO1" t="str">
        <f>DLIM!AO1</f>
        <v>ISIC 86T88</v>
      </c>
      <c r="AP1" t="str">
        <f>DLIM!AP1</f>
        <v>ISIC 90T96</v>
      </c>
      <c r="AQ1" t="str">
        <f>DLIM!AQ1</f>
        <v>ISIC 97T98</v>
      </c>
    </row>
    <row r="2" spans="1:43" x14ac:dyDescent="0.25">
      <c r="A2" t="str">
        <f>DLIM!A2</f>
        <v>ISIC 01T03</v>
      </c>
      <c r="B2">
        <f>DLIM!B2</f>
        <v>1.127</v>
      </c>
      <c r="C2">
        <f>DLIM!C2</f>
        <v>2.4157402443745124E-3</v>
      </c>
      <c r="D2">
        <f>DLIM!D2</f>
        <v>1.4279703656877351E-3</v>
      </c>
      <c r="E2">
        <f>DLIM!E2</f>
        <v>5.0000000000000001E-3</v>
      </c>
      <c r="F2">
        <f>DLIM!F2</f>
        <v>1E-3</v>
      </c>
      <c r="G2">
        <f>DLIM!G2</f>
        <v>0.34499999999999997</v>
      </c>
      <c r="H2">
        <f>DLIM!H2</f>
        <v>3.7999999999999999E-2</v>
      </c>
      <c r="I2">
        <f>DLIM!I2</f>
        <v>0.14599999999999999</v>
      </c>
      <c r="J2">
        <f>DLIM!J2</f>
        <v>3.3000000000000002E-2</v>
      </c>
      <c r="K2">
        <f>DLIM!K2</f>
        <v>4.0000000000000001E-3</v>
      </c>
      <c r="L2">
        <f>DLIM!L2</f>
        <v>3.4999229247867562E-3</v>
      </c>
      <c r="M2">
        <f>DLIM!M2</f>
        <v>3.8714421665549358E-3</v>
      </c>
      <c r="N2">
        <f>DLIM!N2</f>
        <v>0.02</v>
      </c>
      <c r="O2">
        <f>DLIM!O2</f>
        <v>5.0263369471895754E-4</v>
      </c>
      <c r="P2">
        <f>DLIM!P2</f>
        <v>3.0228440284871494E-4</v>
      </c>
      <c r="Q2">
        <f>DLIM!Q2</f>
        <v>4.5830851916518013E-4</v>
      </c>
      <c r="R2">
        <f>DLIM!R2</f>
        <v>5.4796964130736554E-4</v>
      </c>
      <c r="S2">
        <f>DLIM!S2</f>
        <v>5.0000000000000001E-3</v>
      </c>
      <c r="T2">
        <f>DLIM!T2</f>
        <v>3.0000000000000001E-3</v>
      </c>
      <c r="U2">
        <f>DLIM!U2</f>
        <v>5.0000000000000001E-3</v>
      </c>
      <c r="V2">
        <f>DLIM!V2</f>
        <v>5.0000000000000001E-3</v>
      </c>
      <c r="W2">
        <f>DLIM!W2</f>
        <v>5.0000000000000001E-3</v>
      </c>
      <c r="X2">
        <f>DLIM!X2</f>
        <v>7.0000000000000001E-3</v>
      </c>
      <c r="Y2">
        <f>DLIM!Y2</f>
        <v>0.02</v>
      </c>
      <c r="Z2">
        <f>DLIM!Z2</f>
        <v>4.2866035409421888E-4</v>
      </c>
      <c r="AA2">
        <f>DLIM!AA2</f>
        <v>3.0657469078366242E-4</v>
      </c>
      <c r="AB2">
        <f>DLIM!AB2</f>
        <v>5.2256080928303646E-4</v>
      </c>
      <c r="AC2">
        <f>DLIM!AC2</f>
        <v>8.9999999999999993E-3</v>
      </c>
      <c r="AD2">
        <f>DLIM!AD2</f>
        <v>1.7000000000000001E-2</v>
      </c>
      <c r="AE2">
        <f>DLIM!AE2</f>
        <v>6.0000000000000001E-3</v>
      </c>
      <c r="AF2">
        <f>DLIM!AF2</f>
        <v>0.127</v>
      </c>
      <c r="AG2">
        <f>DLIM!AG2</f>
        <v>0.01</v>
      </c>
      <c r="AH2">
        <f>DLIM!AH2</f>
        <v>4.0000000000000001E-3</v>
      </c>
      <c r="AI2">
        <f>DLIM!AI2</f>
        <v>5.0000000000000001E-3</v>
      </c>
      <c r="AJ2">
        <f>DLIM!AJ2</f>
        <v>4.0000000000000001E-3</v>
      </c>
      <c r="AK2">
        <f>DLIM!AK2</f>
        <v>2E-3</v>
      </c>
      <c r="AL2">
        <f>DLIM!AL2</f>
        <v>8.0000000000000002E-3</v>
      </c>
      <c r="AM2">
        <f>DLIM!AM2</f>
        <v>0.01</v>
      </c>
      <c r="AN2">
        <f>DLIM!AN2</f>
        <v>1.0999999999999999E-2</v>
      </c>
      <c r="AO2">
        <f>DLIM!AO2</f>
        <v>1.7999999999999999E-2</v>
      </c>
      <c r="AP2">
        <f>DLIM!AP2</f>
        <v>1.7999999999999999E-2</v>
      </c>
      <c r="AQ2">
        <f>DLIM!AQ2</f>
        <v>0</v>
      </c>
    </row>
    <row r="3" spans="1:43" x14ac:dyDescent="0.25">
      <c r="A3" t="str">
        <f>DLIM!A3</f>
        <v>ISIC 05</v>
      </c>
      <c r="B3">
        <f>DLIM!B3</f>
        <v>4.3414956077936413E-5</v>
      </c>
      <c r="C3">
        <f>DLIM!C3</f>
        <v>1.0002745486551283</v>
      </c>
      <c r="D3">
        <f>DLIM!D3</f>
        <v>3.9761655686303651E-6</v>
      </c>
      <c r="E3">
        <f>DLIM!E3</f>
        <v>1.4339744962040177E-5</v>
      </c>
      <c r="F3">
        <f>DLIM!F3</f>
        <v>0</v>
      </c>
      <c r="G3">
        <f>DLIM!G3</f>
        <v>6.0176930940774604E-5</v>
      </c>
      <c r="H3">
        <f>DLIM!H3</f>
        <v>1.3328786126843098E-4</v>
      </c>
      <c r="I3">
        <f>DLIM!I3</f>
        <v>1.2981296845806552E-4</v>
      </c>
      <c r="J3">
        <f>DLIM!J3</f>
        <v>9.2228877104393617E-5</v>
      </c>
      <c r="K3">
        <f>DLIM!K3</f>
        <v>1.0688761639545385E-4</v>
      </c>
      <c r="L3">
        <f>DLIM!L3</f>
        <v>0.16191326453973132</v>
      </c>
      <c r="M3">
        <f>DLIM!M3</f>
        <v>1.7155754911479491E-2</v>
      </c>
      <c r="N3">
        <f>DLIM!N3</f>
        <v>1.6666337584096832E-4</v>
      </c>
      <c r="O3">
        <f>DLIM!O3</f>
        <v>9.254252925429387E-5</v>
      </c>
      <c r="P3">
        <f>DLIM!P3</f>
        <v>9.3229121840958056E-5</v>
      </c>
      <c r="Q3">
        <f>DLIM!Q3</f>
        <v>9.5968401776413918E-3</v>
      </c>
      <c r="R3">
        <f>DLIM!R3</f>
        <v>2.061027041648124E-4</v>
      </c>
      <c r="S3">
        <f>DLIM!S3</f>
        <v>2.4727588874607805E-3</v>
      </c>
      <c r="T3">
        <f>DLIM!T3</f>
        <v>1.9871253422900677E-4</v>
      </c>
      <c r="U3">
        <f>DLIM!U3</f>
        <v>5.2485843629377184E-4</v>
      </c>
      <c r="V3">
        <f>DLIM!V3</f>
        <v>1.5313134851381765E-3</v>
      </c>
      <c r="W3">
        <f>DLIM!W3</f>
        <v>5.6016326669452565E-4</v>
      </c>
      <c r="X3">
        <f>DLIM!X3</f>
        <v>2.9708681833752964E-4</v>
      </c>
      <c r="Y3">
        <f>DLIM!Y3</f>
        <v>5.2048876289399043E-4</v>
      </c>
      <c r="Z3">
        <f>DLIM!Z3</f>
        <v>1.8798032741038425E-3</v>
      </c>
      <c r="AA3">
        <f>DLIM!AA3</f>
        <v>3.7912642343483852E-6</v>
      </c>
      <c r="AB3">
        <f>DLIM!AB3</f>
        <v>3.2327185636703748E-4</v>
      </c>
      <c r="AC3">
        <f>DLIM!AC3</f>
        <v>9.9994617692532772E-4</v>
      </c>
      <c r="AD3">
        <f>DLIM!AD3</f>
        <v>8.6573203167550763E-12</v>
      </c>
      <c r="AE3">
        <f>DLIM!AE3</f>
        <v>1.7551184105132227E-5</v>
      </c>
      <c r="AF3">
        <f>DLIM!AF3</f>
        <v>3.3551045122246703E-5</v>
      </c>
      <c r="AG3">
        <f>DLIM!AG3</f>
        <v>0</v>
      </c>
      <c r="AH3">
        <f>DLIM!AH3</f>
        <v>1.1002646435214874E-11</v>
      </c>
      <c r="AI3">
        <f>DLIM!AI3</f>
        <v>5.7477859806762591E-6</v>
      </c>
      <c r="AJ3">
        <f>DLIM!AJ3</f>
        <v>1.2800478095879009E-5</v>
      </c>
      <c r="AK3">
        <f>DLIM!AK3</f>
        <v>3.0783473734715139E-5</v>
      </c>
      <c r="AL3">
        <f>DLIM!AL3</f>
        <v>4.1697489798442294E-5</v>
      </c>
      <c r="AM3">
        <f>DLIM!AM3</f>
        <v>1.057626927411324E-4</v>
      </c>
      <c r="AN3">
        <f>DLIM!AN3</f>
        <v>6.5010377754209697E-5</v>
      </c>
      <c r="AO3">
        <f>DLIM!AO3</f>
        <v>6.5960297338584769E-5</v>
      </c>
      <c r="AP3">
        <f>DLIM!AP3</f>
        <v>8.9385446681252112E-5</v>
      </c>
      <c r="AQ3">
        <f>DLIM!AQ3</f>
        <v>4.4091893697204492E-4</v>
      </c>
    </row>
    <row r="4" spans="1:43" x14ac:dyDescent="0.25">
      <c r="A4" t="str">
        <f>DLIM!A4</f>
        <v>ISIC 06</v>
      </c>
      <c r="B4">
        <f>DLIM!B4</f>
        <v>6.1374762890592223E-5</v>
      </c>
      <c r="C4">
        <f>DLIM!C4</f>
        <v>3.7379510839939227E-5</v>
      </c>
      <c r="D4">
        <f>DLIM!D4</f>
        <v>1.0000000233725321</v>
      </c>
      <c r="E4">
        <f>DLIM!E4</f>
        <v>5.3673791789541963E-6</v>
      </c>
      <c r="F4">
        <f>DLIM!F4</f>
        <v>0</v>
      </c>
      <c r="G4">
        <f>DLIM!G4</f>
        <v>3.35631104667033E-5</v>
      </c>
      <c r="H4">
        <f>DLIM!H4</f>
        <v>4.4126815232185083E-3</v>
      </c>
      <c r="I4">
        <f>DLIM!I4</f>
        <v>4.6405717371086636E-3</v>
      </c>
      <c r="J4">
        <f>DLIM!J4</f>
        <v>9.3509411450162842E-5</v>
      </c>
      <c r="K4">
        <f>DLIM!K4</f>
        <v>1.1002652165170253E-5</v>
      </c>
      <c r="L4">
        <f>DLIM!L4</f>
        <v>0.16191326453973132</v>
      </c>
      <c r="M4">
        <f>DLIM!M4</f>
        <v>1.7155754911479491E-2</v>
      </c>
      <c r="N4">
        <f>DLIM!N4</f>
        <v>1.7888868751824225E-4</v>
      </c>
      <c r="O4">
        <f>DLIM!O4</f>
        <v>5.3966775806493122E-5</v>
      </c>
      <c r="P4">
        <f>DLIM!P4</f>
        <v>4.4172916690463022E-5</v>
      </c>
      <c r="Q4">
        <f>DLIM!Q4</f>
        <v>1.9955482518081305E-5</v>
      </c>
      <c r="R4">
        <f>DLIM!R4</f>
        <v>2.944544184146046E-5</v>
      </c>
      <c r="S4">
        <f>DLIM!S4</f>
        <v>4.7739163384152207E-5</v>
      </c>
      <c r="T4">
        <f>DLIM!T4</f>
        <v>3.6401747701751824E-5</v>
      </c>
      <c r="U4">
        <f>DLIM!U4</f>
        <v>5.2422862254822217E-5</v>
      </c>
      <c r="V4">
        <f>DLIM!V4</f>
        <v>5.2283557489158977E-5</v>
      </c>
      <c r="W4">
        <f>DLIM!W4</f>
        <v>2.2529992844037405E-4</v>
      </c>
      <c r="X4">
        <f>DLIM!X4</f>
        <v>4.5562430009382955E-5</v>
      </c>
      <c r="Y4">
        <f>DLIM!Y4</f>
        <v>4.6172116744602719E-3</v>
      </c>
      <c r="Z4">
        <f>DLIM!Z4</f>
        <v>2.6800762714449579E-5</v>
      </c>
      <c r="AA4">
        <f>DLIM!AA4</f>
        <v>1.8824108954560461E-6</v>
      </c>
      <c r="AB4">
        <f>DLIM!AB4</f>
        <v>3.4084364727214679E-5</v>
      </c>
      <c r="AC4">
        <f>DLIM!AC4</f>
        <v>1.1867578399023356E-4</v>
      </c>
      <c r="AD4">
        <f>DLIM!AD4</f>
        <v>4.2379426000977952E-11</v>
      </c>
      <c r="AE4">
        <f>DLIM!AE4</f>
        <v>8.0083656226427933E-6</v>
      </c>
      <c r="AF4">
        <f>DLIM!AF4</f>
        <v>4.039971464825916E-5</v>
      </c>
      <c r="AG4">
        <f>DLIM!AG4</f>
        <v>0</v>
      </c>
      <c r="AH4">
        <f>DLIM!AH4</f>
        <v>4.7540808856528108E-11</v>
      </c>
      <c r="AI4">
        <f>DLIM!AI4</f>
        <v>9.29452659006854E-6</v>
      </c>
      <c r="AJ4">
        <f>DLIM!AJ4</f>
        <v>1.3437100127259801E-5</v>
      </c>
      <c r="AK4">
        <f>DLIM!AK4</f>
        <v>1.0218244987091284E-5</v>
      </c>
      <c r="AL4">
        <f>DLIM!AL4</f>
        <v>3.0286528069452784E-5</v>
      </c>
      <c r="AM4">
        <f>DLIM!AM4</f>
        <v>4.4810043078940263E-5</v>
      </c>
      <c r="AN4">
        <f>DLIM!AN4</f>
        <v>8.1740934016161329E-5</v>
      </c>
      <c r="AO4">
        <f>DLIM!AO4</f>
        <v>4.7849192522537133E-5</v>
      </c>
      <c r="AP4">
        <f>DLIM!AP4</f>
        <v>1.5415704007374137E-4</v>
      </c>
      <c r="AQ4">
        <f>DLIM!AQ4</f>
        <v>1.4356749410013617E-4</v>
      </c>
    </row>
    <row r="5" spans="1:43" x14ac:dyDescent="0.25">
      <c r="A5" t="str">
        <f>DLIM!A5</f>
        <v>ISIC 07T08</v>
      </c>
      <c r="B5">
        <f>DLIM!B5</f>
        <v>0</v>
      </c>
      <c r="C5">
        <f>DLIM!C5</f>
        <v>1.7338181136264004E-4</v>
      </c>
      <c r="D5">
        <f>DLIM!D5</f>
        <v>1.3770574371090964E-5</v>
      </c>
      <c r="E5">
        <f>DLIM!E5</f>
        <v>1.002</v>
      </c>
      <c r="F5">
        <f>DLIM!F5</f>
        <v>4.0000000000000001E-3</v>
      </c>
      <c r="G5">
        <f>DLIM!G5</f>
        <v>1E-3</v>
      </c>
      <c r="H5">
        <f>DLIM!H5</f>
        <v>1E-3</v>
      </c>
      <c r="I5">
        <f>DLIM!I5</f>
        <v>1E-3</v>
      </c>
      <c r="J5">
        <f>DLIM!J5</f>
        <v>1E-3</v>
      </c>
      <c r="K5">
        <f>DLIM!K5</f>
        <v>0</v>
      </c>
      <c r="L5">
        <f>DLIM!L5</f>
        <v>4.0000000000000001E-3</v>
      </c>
      <c r="M5">
        <f>DLIM!M5</f>
        <v>2E-3</v>
      </c>
      <c r="N5">
        <f>DLIM!N5</f>
        <v>1E-3</v>
      </c>
      <c r="O5">
        <f>DLIM!O5</f>
        <v>4.8854632332146286E-3</v>
      </c>
      <c r="P5">
        <f>DLIM!P5</f>
        <v>0.12496970825949785</v>
      </c>
      <c r="Q5">
        <f>DLIM!Q5</f>
        <v>2.9350708617644564E-3</v>
      </c>
      <c r="R5">
        <f>DLIM!R5</f>
        <v>1.1667410915467949E-3</v>
      </c>
      <c r="S5">
        <f>DLIM!S5</f>
        <v>2E-3</v>
      </c>
      <c r="T5">
        <f>DLIM!T5</f>
        <v>1E-3</v>
      </c>
      <c r="U5">
        <f>DLIM!U5</f>
        <v>2E-3</v>
      </c>
      <c r="V5">
        <f>DLIM!V5</f>
        <v>1E-3</v>
      </c>
      <c r="W5">
        <f>DLIM!W5</f>
        <v>1E-3</v>
      </c>
      <c r="X5">
        <f>DLIM!X5</f>
        <v>1E-3</v>
      </c>
      <c r="Y5">
        <f>DLIM!Y5</f>
        <v>1E-3</v>
      </c>
      <c r="Z5">
        <f>DLIM!Z5</f>
        <v>1.0762570894663988E-4</v>
      </c>
      <c r="AA5">
        <f>DLIM!AA5</f>
        <v>7.1225150469242253E-6</v>
      </c>
      <c r="AB5">
        <f>DLIM!AB5</f>
        <v>1E-3</v>
      </c>
      <c r="AC5">
        <f>DLIM!AC5</f>
        <v>7.0000000000000001E-3</v>
      </c>
      <c r="AD5">
        <f>DLIM!AD5</f>
        <v>0</v>
      </c>
      <c r="AE5">
        <f>DLIM!AE5</f>
        <v>0</v>
      </c>
      <c r="AF5">
        <f>DLIM!AF5</f>
        <v>1E-3</v>
      </c>
      <c r="AG5">
        <f>DLIM!AG5</f>
        <v>0</v>
      </c>
      <c r="AH5">
        <f>DLIM!AH5</f>
        <v>0</v>
      </c>
      <c r="AI5">
        <f>DLIM!AI5</f>
        <v>0</v>
      </c>
      <c r="AJ5">
        <f>DLIM!AJ5</f>
        <v>0</v>
      </c>
      <c r="AK5">
        <f>DLIM!AK5</f>
        <v>0</v>
      </c>
      <c r="AL5">
        <f>DLIM!AL5</f>
        <v>0</v>
      </c>
      <c r="AM5">
        <f>DLIM!AM5</f>
        <v>0</v>
      </c>
      <c r="AN5">
        <f>DLIM!AN5</f>
        <v>0</v>
      </c>
      <c r="AO5">
        <f>DLIM!AO5</f>
        <v>0</v>
      </c>
      <c r="AP5">
        <f>DLIM!AP5</f>
        <v>0</v>
      </c>
      <c r="AQ5">
        <f>DLIM!AQ5</f>
        <v>0</v>
      </c>
    </row>
    <row r="6" spans="1:43" x14ac:dyDescent="0.25">
      <c r="A6" t="str">
        <f>DLIM!A6</f>
        <v>ISIC 09</v>
      </c>
      <c r="B6">
        <f>DLIM!B6</f>
        <v>0</v>
      </c>
      <c r="C6">
        <f>DLIM!C6</f>
        <v>0</v>
      </c>
      <c r="D6">
        <f>DLIM!D6</f>
        <v>0</v>
      </c>
      <c r="E6">
        <f>DLIM!E6</f>
        <v>0</v>
      </c>
      <c r="F6">
        <f>DLIM!F6</f>
        <v>1</v>
      </c>
      <c r="G6">
        <f>DLIM!G6</f>
        <v>0</v>
      </c>
      <c r="H6">
        <f>DLIM!H6</f>
        <v>0</v>
      </c>
      <c r="I6">
        <f>DLIM!I6</f>
        <v>0</v>
      </c>
      <c r="J6">
        <f>DLIM!J6</f>
        <v>0</v>
      </c>
      <c r="K6">
        <f>DLIM!K6</f>
        <v>0</v>
      </c>
      <c r="L6">
        <f>DLIM!L6</f>
        <v>0</v>
      </c>
      <c r="M6">
        <f>DLIM!M6</f>
        <v>0</v>
      </c>
      <c r="N6">
        <f>DLIM!N6</f>
        <v>0</v>
      </c>
      <c r="O6">
        <f>DLIM!O6</f>
        <v>0</v>
      </c>
      <c r="P6">
        <f>DLIM!P6</f>
        <v>0</v>
      </c>
      <c r="Q6">
        <f>DLIM!Q6</f>
        <v>0</v>
      </c>
      <c r="R6">
        <f>DLIM!R6</f>
        <v>0</v>
      </c>
      <c r="S6">
        <f>DLIM!S6</f>
        <v>0</v>
      </c>
      <c r="T6">
        <f>DLIM!T6</f>
        <v>0</v>
      </c>
      <c r="U6">
        <f>DLIM!U6</f>
        <v>0</v>
      </c>
      <c r="V6">
        <f>DLIM!V6</f>
        <v>0</v>
      </c>
      <c r="W6">
        <f>DLIM!W6</f>
        <v>0</v>
      </c>
      <c r="X6">
        <f>DLIM!X6</f>
        <v>0</v>
      </c>
      <c r="Y6">
        <f>DLIM!Y6</f>
        <v>0</v>
      </c>
      <c r="Z6">
        <f>DLIM!Z6</f>
        <v>0</v>
      </c>
      <c r="AA6">
        <f>DLIM!AA6</f>
        <v>0</v>
      </c>
      <c r="AB6">
        <f>DLIM!AB6</f>
        <v>0</v>
      </c>
      <c r="AC6">
        <f>DLIM!AC6</f>
        <v>0</v>
      </c>
      <c r="AD6">
        <f>DLIM!AD6</f>
        <v>0</v>
      </c>
      <c r="AE6">
        <f>DLIM!AE6</f>
        <v>0</v>
      </c>
      <c r="AF6">
        <f>DLIM!AF6</f>
        <v>0</v>
      </c>
      <c r="AG6">
        <f>DLIM!AG6</f>
        <v>0</v>
      </c>
      <c r="AH6">
        <f>DLIM!AH6</f>
        <v>0</v>
      </c>
      <c r="AI6">
        <f>DLIM!AI6</f>
        <v>0</v>
      </c>
      <c r="AJ6">
        <f>DLIM!AJ6</f>
        <v>0</v>
      </c>
      <c r="AK6">
        <f>DLIM!AK6</f>
        <v>0</v>
      </c>
      <c r="AL6">
        <f>DLIM!AL6</f>
        <v>0</v>
      </c>
      <c r="AM6">
        <f>DLIM!AM6</f>
        <v>0</v>
      </c>
      <c r="AN6">
        <f>DLIM!AN6</f>
        <v>0</v>
      </c>
      <c r="AO6">
        <f>DLIM!AO6</f>
        <v>0</v>
      </c>
      <c r="AP6">
        <f>DLIM!AP6</f>
        <v>0</v>
      </c>
      <c r="AQ6">
        <f>DLIM!AQ6</f>
        <v>0</v>
      </c>
    </row>
    <row r="7" spans="1:43" x14ac:dyDescent="0.25">
      <c r="A7" t="str">
        <f>DLIM!A7</f>
        <v>ISIC 10T12</v>
      </c>
      <c r="B7">
        <f>DLIM!B7</f>
        <v>0.14699999999999999</v>
      </c>
      <c r="C7">
        <f>DLIM!C7</f>
        <v>1.2929593854080011E-2</v>
      </c>
      <c r="D7">
        <f>DLIM!D7</f>
        <v>7.7097808505132998E-3</v>
      </c>
      <c r="E7">
        <f>DLIM!E7</f>
        <v>1.7000000000000001E-2</v>
      </c>
      <c r="F7">
        <f>DLIM!F7</f>
        <v>8.0000000000000002E-3</v>
      </c>
      <c r="G7">
        <f>DLIM!G7</f>
        <v>1.21</v>
      </c>
      <c r="H7">
        <f>DLIM!H7</f>
        <v>3.4000000000000002E-2</v>
      </c>
      <c r="I7">
        <f>DLIM!I7</f>
        <v>2.9000000000000001E-2</v>
      </c>
      <c r="J7">
        <f>DLIM!J7</f>
        <v>1.4999999999999999E-2</v>
      </c>
      <c r="K7">
        <f>DLIM!K7</f>
        <v>3.0000000000000001E-3</v>
      </c>
      <c r="L7">
        <f>DLIM!L7</f>
        <v>1.6E-2</v>
      </c>
      <c r="M7">
        <f>DLIM!M7</f>
        <v>2.8000000000000001E-2</v>
      </c>
      <c r="N7">
        <f>DLIM!N7</f>
        <v>1.7000000000000001E-2</v>
      </c>
      <c r="O7">
        <f>DLIM!O7</f>
        <v>2.4360912745764077E-3</v>
      </c>
      <c r="P7">
        <f>DLIM!P7</f>
        <v>1.5694373667418033E-3</v>
      </c>
      <c r="Q7">
        <f>DLIM!Q7</f>
        <v>2.2743035764252986E-3</v>
      </c>
      <c r="R7">
        <f>DLIM!R7</f>
        <v>2.7971216372751928E-3</v>
      </c>
      <c r="S7">
        <f>DLIM!S7</f>
        <v>1.4E-2</v>
      </c>
      <c r="T7">
        <f>DLIM!T7</f>
        <v>8.9999999999999993E-3</v>
      </c>
      <c r="U7">
        <f>DLIM!U7</f>
        <v>1.2999999999999999E-2</v>
      </c>
      <c r="V7">
        <f>DLIM!V7</f>
        <v>1.4E-2</v>
      </c>
      <c r="W7">
        <f>DLIM!W7</f>
        <v>1.2E-2</v>
      </c>
      <c r="X7">
        <f>DLIM!X7</f>
        <v>1.6E-2</v>
      </c>
      <c r="Y7">
        <f>DLIM!Y7</f>
        <v>1.6E-2</v>
      </c>
      <c r="Z7">
        <f>DLIM!Z7</f>
        <v>2.1510241575550576E-3</v>
      </c>
      <c r="AA7">
        <f>DLIM!AA7</f>
        <v>1.6394550416100947E-3</v>
      </c>
      <c r="AB7">
        <f>DLIM!AB7</f>
        <v>1.0999999999999999E-2</v>
      </c>
      <c r="AC7">
        <f>DLIM!AC7</f>
        <v>0.01</v>
      </c>
      <c r="AD7">
        <f>DLIM!AD7</f>
        <v>2.1999999999999999E-2</v>
      </c>
      <c r="AE7">
        <f>DLIM!AE7</f>
        <v>0.01</v>
      </c>
      <c r="AF7">
        <f>DLIM!AF7</f>
        <v>0.27700000000000002</v>
      </c>
      <c r="AG7">
        <f>DLIM!AG7</f>
        <v>1.4999999999999999E-2</v>
      </c>
      <c r="AH7">
        <f>DLIM!AH7</f>
        <v>1.2999999999999999E-2</v>
      </c>
      <c r="AI7">
        <f>DLIM!AI7</f>
        <v>8.0000000000000002E-3</v>
      </c>
      <c r="AJ7">
        <f>DLIM!AJ7</f>
        <v>1.2999999999999999E-2</v>
      </c>
      <c r="AK7">
        <f>DLIM!AK7</f>
        <v>5.0000000000000001E-3</v>
      </c>
      <c r="AL7">
        <f>DLIM!AL7</f>
        <v>1.4E-2</v>
      </c>
      <c r="AM7">
        <f>DLIM!AM7</f>
        <v>1.2999999999999999E-2</v>
      </c>
      <c r="AN7">
        <f>DLIM!AN7</f>
        <v>3.4000000000000002E-2</v>
      </c>
      <c r="AO7">
        <f>DLIM!AO7</f>
        <v>3.4000000000000002E-2</v>
      </c>
      <c r="AP7">
        <f>DLIM!AP7</f>
        <v>3.9E-2</v>
      </c>
      <c r="AQ7">
        <f>DLIM!AQ7</f>
        <v>0</v>
      </c>
    </row>
    <row r="8" spans="1:43" x14ac:dyDescent="0.25">
      <c r="A8" t="str">
        <f>DLIM!A8</f>
        <v>ISIC 13T15</v>
      </c>
      <c r="B8">
        <f>DLIM!B8</f>
        <v>1.2999999999999999E-2</v>
      </c>
      <c r="C8">
        <f>DLIM!C8</f>
        <v>2.8779614366223694E-3</v>
      </c>
      <c r="D8">
        <f>DLIM!D8</f>
        <v>2.8492459780796333E-4</v>
      </c>
      <c r="E8">
        <f>DLIM!E8</f>
        <v>1.2999999999999999E-2</v>
      </c>
      <c r="F8">
        <f>DLIM!F8</f>
        <v>6.0000000000000001E-3</v>
      </c>
      <c r="G8">
        <f>DLIM!G8</f>
        <v>1.7000000000000001E-2</v>
      </c>
      <c r="H8">
        <f>DLIM!H8</f>
        <v>1.327</v>
      </c>
      <c r="I8">
        <f>DLIM!I8</f>
        <v>2.1999999999999999E-2</v>
      </c>
      <c r="J8">
        <f>DLIM!J8</f>
        <v>2.7E-2</v>
      </c>
      <c r="K8">
        <f>DLIM!K8</f>
        <v>2E-3</v>
      </c>
      <c r="L8">
        <f>DLIM!L8</f>
        <v>8.9999999999999993E-3</v>
      </c>
      <c r="M8">
        <f>DLIM!M8</f>
        <v>1.4999999999999999E-2</v>
      </c>
      <c r="N8">
        <f>DLIM!N8</f>
        <v>4.3999999999999997E-2</v>
      </c>
      <c r="O8">
        <f>DLIM!O8</f>
        <v>3.775753104742961E-3</v>
      </c>
      <c r="P8">
        <f>DLIM!P8</f>
        <v>4.824909460735184E-3</v>
      </c>
      <c r="Q8">
        <f>DLIM!Q8</f>
        <v>2.3551520763693671E-3</v>
      </c>
      <c r="R8">
        <f>DLIM!R8</f>
        <v>1.6044446869518047E-3</v>
      </c>
      <c r="S8">
        <f>DLIM!S8</f>
        <v>1.7999999999999999E-2</v>
      </c>
      <c r="T8">
        <f>DLIM!T8</f>
        <v>1.2999999999999999E-2</v>
      </c>
      <c r="U8">
        <f>DLIM!U8</f>
        <v>1.7000000000000001E-2</v>
      </c>
      <c r="V8">
        <f>DLIM!V8</f>
        <v>1.7000000000000001E-2</v>
      </c>
      <c r="W8">
        <f>DLIM!W8</f>
        <v>2.1999999999999999E-2</v>
      </c>
      <c r="X8">
        <f>DLIM!X8</f>
        <v>2.9000000000000001E-2</v>
      </c>
      <c r="Y8">
        <f>DLIM!Y8</f>
        <v>7.0999999999999994E-2</v>
      </c>
      <c r="Z8">
        <f>DLIM!Z8</f>
        <v>1.0077914654731881E-3</v>
      </c>
      <c r="AA8">
        <f>DLIM!AA8</f>
        <v>1.5720545472433452E-4</v>
      </c>
      <c r="AB8">
        <f>DLIM!AB8</f>
        <v>1.2999999999999999E-2</v>
      </c>
      <c r="AC8">
        <f>DLIM!AC8</f>
        <v>1.0999999999999999E-2</v>
      </c>
      <c r="AD8">
        <f>DLIM!AD8</f>
        <v>1.2999999999999999E-2</v>
      </c>
      <c r="AE8">
        <f>DLIM!AE8</f>
        <v>1.4E-2</v>
      </c>
      <c r="AF8">
        <f>DLIM!AF8</f>
        <v>1.7999999999999999E-2</v>
      </c>
      <c r="AG8">
        <f>DLIM!AG8</f>
        <v>7.0000000000000001E-3</v>
      </c>
      <c r="AH8">
        <f>DLIM!AH8</f>
        <v>7.0000000000000001E-3</v>
      </c>
      <c r="AI8">
        <f>DLIM!AI8</f>
        <v>4.0000000000000001E-3</v>
      </c>
      <c r="AJ8">
        <f>DLIM!AJ8</f>
        <v>6.0000000000000001E-3</v>
      </c>
      <c r="AK8">
        <f>DLIM!AK8</f>
        <v>3.0000000000000001E-3</v>
      </c>
      <c r="AL8">
        <f>DLIM!AL8</f>
        <v>1.4999999999999999E-2</v>
      </c>
      <c r="AM8">
        <f>DLIM!AM8</f>
        <v>8.9999999999999993E-3</v>
      </c>
      <c r="AN8">
        <f>DLIM!AN8</f>
        <v>7.0000000000000001E-3</v>
      </c>
      <c r="AO8">
        <f>DLIM!AO8</f>
        <v>1.4E-2</v>
      </c>
      <c r="AP8">
        <f>DLIM!AP8</f>
        <v>3.7999999999999999E-2</v>
      </c>
      <c r="AQ8">
        <f>DLIM!AQ8</f>
        <v>0</v>
      </c>
    </row>
    <row r="9" spans="1:43" x14ac:dyDescent="0.25">
      <c r="A9" t="str">
        <f>DLIM!A9</f>
        <v>ISIC 16</v>
      </c>
      <c r="B9">
        <f>DLIM!B9</f>
        <v>2E-3</v>
      </c>
      <c r="C9">
        <f>DLIM!C9</f>
        <v>5.1785736409657212E-3</v>
      </c>
      <c r="D9">
        <f>DLIM!D9</f>
        <v>1.3988706032819467E-4</v>
      </c>
      <c r="E9">
        <f>DLIM!E9</f>
        <v>2E-3</v>
      </c>
      <c r="F9">
        <f>DLIM!F9</f>
        <v>2E-3</v>
      </c>
      <c r="G9">
        <f>DLIM!G9</f>
        <v>3.0000000000000001E-3</v>
      </c>
      <c r="H9">
        <f>DLIM!H9</f>
        <v>4.0000000000000001E-3</v>
      </c>
      <c r="I9">
        <f>DLIM!I9</f>
        <v>1.1659999999999999</v>
      </c>
      <c r="J9">
        <f>DLIM!J9</f>
        <v>3.0000000000000001E-3</v>
      </c>
      <c r="K9">
        <f>DLIM!K9</f>
        <v>0</v>
      </c>
      <c r="L9">
        <f>DLIM!L9</f>
        <v>1E-3</v>
      </c>
      <c r="M9">
        <f>DLIM!M9</f>
        <v>1E-3</v>
      </c>
      <c r="N9">
        <f>DLIM!N9</f>
        <v>3.0000000000000001E-3</v>
      </c>
      <c r="O9">
        <f>DLIM!O9</f>
        <v>9.0604944294004099E-3</v>
      </c>
      <c r="P9">
        <f>DLIM!P9</f>
        <v>4.8840773557741485E-3</v>
      </c>
      <c r="Q9">
        <f>DLIM!Q9</f>
        <v>1.4173488730969581E-3</v>
      </c>
      <c r="R9">
        <f>DLIM!R9</f>
        <v>4.9725498950712911E-3</v>
      </c>
      <c r="S9">
        <f>DLIM!S9</f>
        <v>4.0000000000000001E-3</v>
      </c>
      <c r="T9">
        <f>DLIM!T9</f>
        <v>1E-3</v>
      </c>
      <c r="U9">
        <f>DLIM!U9</f>
        <v>2E-3</v>
      </c>
      <c r="V9">
        <f>DLIM!V9</f>
        <v>3.0000000000000001E-3</v>
      </c>
      <c r="W9">
        <f>DLIM!W9</f>
        <v>2E-3</v>
      </c>
      <c r="X9">
        <f>DLIM!X9</f>
        <v>3.0000000000000001E-3</v>
      </c>
      <c r="Y9">
        <f>DLIM!Y9</f>
        <v>3.9E-2</v>
      </c>
      <c r="Z9">
        <f>DLIM!Z9</f>
        <v>6.5937273057054598E-4</v>
      </c>
      <c r="AA9">
        <f>DLIM!AA9</f>
        <v>5.3130451308003577E-5</v>
      </c>
      <c r="AB9">
        <f>DLIM!AB9</f>
        <v>1E-3</v>
      </c>
      <c r="AC9">
        <f>DLIM!AC9</f>
        <v>1.7000000000000001E-2</v>
      </c>
      <c r="AD9">
        <f>DLIM!AD9</f>
        <v>2E-3</v>
      </c>
      <c r="AE9">
        <f>DLIM!AE9</f>
        <v>1E-3</v>
      </c>
      <c r="AF9">
        <f>DLIM!AF9</f>
        <v>3.0000000000000001E-3</v>
      </c>
      <c r="AG9">
        <f>DLIM!AG9</f>
        <v>1E-3</v>
      </c>
      <c r="AH9">
        <f>DLIM!AH9</f>
        <v>1E-3</v>
      </c>
      <c r="AI9">
        <f>DLIM!AI9</f>
        <v>0</v>
      </c>
      <c r="AJ9">
        <f>DLIM!AJ9</f>
        <v>0</v>
      </c>
      <c r="AK9">
        <f>DLIM!AK9</f>
        <v>1E-3</v>
      </c>
      <c r="AL9">
        <f>DLIM!AL9</f>
        <v>1E-3</v>
      </c>
      <c r="AM9">
        <f>DLIM!AM9</f>
        <v>1E-3</v>
      </c>
      <c r="AN9">
        <f>DLIM!AN9</f>
        <v>1E-3</v>
      </c>
      <c r="AO9">
        <f>DLIM!AO9</f>
        <v>1E-3</v>
      </c>
      <c r="AP9">
        <f>DLIM!AP9</f>
        <v>3.0000000000000001E-3</v>
      </c>
      <c r="AQ9">
        <f>DLIM!AQ9</f>
        <v>0</v>
      </c>
    </row>
    <row r="10" spans="1:43" x14ac:dyDescent="0.25">
      <c r="A10" t="str">
        <f>DLIM!A10</f>
        <v>ISIC 17T18</v>
      </c>
      <c r="B10">
        <f>DLIM!B10</f>
        <v>8.0000000000000002E-3</v>
      </c>
      <c r="C10">
        <f>DLIM!C10</f>
        <v>2.7401835969845987E-3</v>
      </c>
      <c r="D10">
        <f>DLIM!D10</f>
        <v>5.8857906083405068E-4</v>
      </c>
      <c r="E10">
        <f>DLIM!E10</f>
        <v>8.9999999999999993E-3</v>
      </c>
      <c r="F10">
        <f>DLIM!F10</f>
        <v>6.0000000000000001E-3</v>
      </c>
      <c r="G10">
        <f>DLIM!G10</f>
        <v>3.7999999999999999E-2</v>
      </c>
      <c r="H10">
        <f>DLIM!H10</f>
        <v>2.7E-2</v>
      </c>
      <c r="I10">
        <f>DLIM!I10</f>
        <v>0.03</v>
      </c>
      <c r="J10">
        <f>DLIM!J10</f>
        <v>1.373</v>
      </c>
      <c r="K10">
        <f>DLIM!K10</f>
        <v>2E-3</v>
      </c>
      <c r="L10">
        <f>DLIM!L10</f>
        <v>1.4E-2</v>
      </c>
      <c r="M10">
        <f>DLIM!M10</f>
        <v>3.2000000000000001E-2</v>
      </c>
      <c r="N10">
        <f>DLIM!N10</f>
        <v>2.1999999999999999E-2</v>
      </c>
      <c r="O10">
        <f>DLIM!O10</f>
        <v>1.4354751261698787E-2</v>
      </c>
      <c r="P10">
        <f>DLIM!P10</f>
        <v>1.0288875382546825E-2</v>
      </c>
      <c r="Q10">
        <f>DLIM!Q10</f>
        <v>2.5975545500818635E-3</v>
      </c>
      <c r="R10">
        <f>DLIM!R10</f>
        <v>4.1026885336434291E-3</v>
      </c>
      <c r="S10">
        <f>DLIM!S10</f>
        <v>1.4999999999999999E-2</v>
      </c>
      <c r="T10">
        <f>DLIM!T10</f>
        <v>8.0000000000000002E-3</v>
      </c>
      <c r="U10">
        <f>DLIM!U10</f>
        <v>1.7999999999999999E-2</v>
      </c>
      <c r="V10">
        <f>DLIM!V10</f>
        <v>1.2E-2</v>
      </c>
      <c r="W10">
        <f>DLIM!W10</f>
        <v>1.0999999999999999E-2</v>
      </c>
      <c r="X10">
        <f>DLIM!X10</f>
        <v>1.2E-2</v>
      </c>
      <c r="Y10">
        <f>DLIM!Y10</f>
        <v>2.4E-2</v>
      </c>
      <c r="Z10">
        <f>DLIM!Z10</f>
        <v>1.6941879208579804E-3</v>
      </c>
      <c r="AA10">
        <f>DLIM!AA10</f>
        <v>4.0873938411384536E-4</v>
      </c>
      <c r="AB10">
        <f>DLIM!AB10</f>
        <v>8.0000000000000002E-3</v>
      </c>
      <c r="AC10">
        <f>DLIM!AC10</f>
        <v>1.0999999999999999E-2</v>
      </c>
      <c r="AD10">
        <f>DLIM!AD10</f>
        <v>1.9E-2</v>
      </c>
      <c r="AE10">
        <f>DLIM!AE10</f>
        <v>8.0000000000000002E-3</v>
      </c>
      <c r="AF10">
        <f>DLIM!AF10</f>
        <v>2.1000000000000001E-2</v>
      </c>
      <c r="AG10">
        <f>DLIM!AG10</f>
        <v>0.04</v>
      </c>
      <c r="AH10">
        <f>DLIM!AH10</f>
        <v>1.4E-2</v>
      </c>
      <c r="AI10">
        <f>DLIM!AI10</f>
        <v>1.2E-2</v>
      </c>
      <c r="AJ10">
        <f>DLIM!AJ10</f>
        <v>1.7000000000000001E-2</v>
      </c>
      <c r="AK10">
        <f>DLIM!AK10</f>
        <v>5.0000000000000001E-3</v>
      </c>
      <c r="AL10">
        <f>DLIM!AL10</f>
        <v>1.7999999999999999E-2</v>
      </c>
      <c r="AM10">
        <f>DLIM!AM10</f>
        <v>0.01</v>
      </c>
      <c r="AN10">
        <f>DLIM!AN10</f>
        <v>1.2E-2</v>
      </c>
      <c r="AO10">
        <f>DLIM!AO10</f>
        <v>1.2999999999999999E-2</v>
      </c>
      <c r="AP10">
        <f>DLIM!AP10</f>
        <v>2.3E-2</v>
      </c>
      <c r="AQ10">
        <f>DLIM!AQ10</f>
        <v>0</v>
      </c>
    </row>
    <row r="11" spans="1:43" x14ac:dyDescent="0.25">
      <c r="A11" t="str">
        <f>DLIM!A11</f>
        <v>ISIC 19</v>
      </c>
      <c r="B11">
        <f>DLIM!B11</f>
        <v>3.3000000000000002E-2</v>
      </c>
      <c r="C11">
        <f>DLIM!C11</f>
        <v>2.3922890871101797E-4</v>
      </c>
      <c r="D11">
        <f>DLIM!D11</f>
        <v>5.9272057665996907E-5</v>
      </c>
      <c r="E11">
        <f>DLIM!E11</f>
        <v>0.05</v>
      </c>
      <c r="F11">
        <f>DLIM!F11</f>
        <v>2.7E-2</v>
      </c>
      <c r="G11">
        <f>DLIM!G11</f>
        <v>2.5000000000000001E-2</v>
      </c>
      <c r="H11">
        <f>DLIM!H11</f>
        <v>3.2000000000000001E-2</v>
      </c>
      <c r="I11">
        <f>DLIM!I11</f>
        <v>3.2000000000000001E-2</v>
      </c>
      <c r="J11">
        <f>DLIM!J11</f>
        <v>3.2000000000000001E-2</v>
      </c>
      <c r="K11">
        <f>DLIM!K11</f>
        <v>1.0429999999999999</v>
      </c>
      <c r="L11">
        <f>DLIM!L11</f>
        <v>0.124</v>
      </c>
      <c r="M11">
        <f>DLIM!M11</f>
        <v>3.4000000000000002E-2</v>
      </c>
      <c r="N11">
        <f>DLIM!N11</f>
        <v>7.0000000000000007E-2</v>
      </c>
      <c r="O11">
        <f>DLIM!O11</f>
        <v>4.3194481098686146E-4</v>
      </c>
      <c r="P11">
        <f>DLIM!P11</f>
        <v>1.4512348696998079E-3</v>
      </c>
      <c r="Q11">
        <f>DLIM!Q11</f>
        <v>7.8647997359824941E-4</v>
      </c>
      <c r="R11">
        <f>DLIM!R11</f>
        <v>4.475000429387644E-4</v>
      </c>
      <c r="S11">
        <f>DLIM!S11</f>
        <v>2.5000000000000001E-2</v>
      </c>
      <c r="T11">
        <f>DLIM!T11</f>
        <v>1.7999999999999999E-2</v>
      </c>
      <c r="U11">
        <f>DLIM!U11</f>
        <v>2.5999999999999999E-2</v>
      </c>
      <c r="V11">
        <f>DLIM!V11</f>
        <v>0.02</v>
      </c>
      <c r="W11">
        <f>DLIM!W11</f>
        <v>2.3E-2</v>
      </c>
      <c r="X11">
        <f>DLIM!X11</f>
        <v>2.4E-2</v>
      </c>
      <c r="Y11">
        <f>DLIM!Y11</f>
        <v>2.4E-2</v>
      </c>
      <c r="Z11">
        <f>DLIM!Z11</f>
        <v>1.0895328671395232E-3</v>
      </c>
      <c r="AA11">
        <f>DLIM!AA11</f>
        <v>3.9345348175022379E-5</v>
      </c>
      <c r="AB11">
        <f>DLIM!AB11</f>
        <v>2.7E-2</v>
      </c>
      <c r="AC11">
        <f>DLIM!AC11</f>
        <v>2.4E-2</v>
      </c>
      <c r="AD11">
        <f>DLIM!AD11</f>
        <v>2.9000000000000001E-2</v>
      </c>
      <c r="AE11">
        <f>DLIM!AE11</f>
        <v>9.6000000000000002E-2</v>
      </c>
      <c r="AF11">
        <f>DLIM!AF11</f>
        <v>2.5000000000000001E-2</v>
      </c>
      <c r="AG11">
        <f>DLIM!AG11</f>
        <v>1.4E-2</v>
      </c>
      <c r="AH11">
        <f>DLIM!AH11</f>
        <v>1.4E-2</v>
      </c>
      <c r="AI11">
        <f>DLIM!AI11</f>
        <v>8.9999999999999993E-3</v>
      </c>
      <c r="AJ11">
        <f>DLIM!AJ11</f>
        <v>7.0000000000000001E-3</v>
      </c>
      <c r="AK11">
        <f>DLIM!AK11</f>
        <v>8.0000000000000002E-3</v>
      </c>
      <c r="AL11">
        <f>DLIM!AL11</f>
        <v>1.4999999999999999E-2</v>
      </c>
      <c r="AM11">
        <f>DLIM!AM11</f>
        <v>1.4999999999999999E-2</v>
      </c>
      <c r="AN11">
        <f>DLIM!AN11</f>
        <v>1.7000000000000001E-2</v>
      </c>
      <c r="AO11">
        <f>DLIM!AO11</f>
        <v>2.1999999999999999E-2</v>
      </c>
      <c r="AP11">
        <f>DLIM!AP11</f>
        <v>2.3E-2</v>
      </c>
      <c r="AQ11">
        <f>DLIM!AQ11</f>
        <v>0</v>
      </c>
    </row>
    <row r="12" spans="1:43" x14ac:dyDescent="0.25">
      <c r="A12" t="str">
        <f>DLIM!A12</f>
        <v>ISIC 20</v>
      </c>
      <c r="B12">
        <f>DLIM!B12</f>
        <v>4.064251687032297E-2</v>
      </c>
      <c r="C12">
        <f>DLIM!C12</f>
        <v>2.3920854882649532E-2</v>
      </c>
      <c r="D12">
        <f>DLIM!D12</f>
        <v>2.3920854882649532E-2</v>
      </c>
      <c r="E12">
        <f>DLIM!E12</f>
        <v>3.4000000000000002E-2</v>
      </c>
      <c r="F12">
        <f>DLIM!F12</f>
        <v>0.02</v>
      </c>
      <c r="G12">
        <f>DLIM!G12</f>
        <v>3.6999999999999998E-2</v>
      </c>
      <c r="H12">
        <f>DLIM!H12</f>
        <v>8.7999999999999995E-2</v>
      </c>
      <c r="I12">
        <f>DLIM!I12</f>
        <v>8.4000000000000005E-2</v>
      </c>
      <c r="J12">
        <f>DLIM!J12</f>
        <v>6.4000000000000001E-2</v>
      </c>
      <c r="K12">
        <f>DLIM!K12</f>
        <v>1.4999999999999999E-2</v>
      </c>
      <c r="L12">
        <f>DLIM!L12</f>
        <v>1.2170000000000001</v>
      </c>
      <c r="M12">
        <f>DLIM!M12</f>
        <v>8.5000000000000006E-2</v>
      </c>
      <c r="N12">
        <f>DLIM!N12</f>
        <v>0.23627780466503792</v>
      </c>
      <c r="O12">
        <f>DLIM!O12</f>
        <v>4.851481342782768E-2</v>
      </c>
      <c r="P12">
        <f>DLIM!P12</f>
        <v>4.851481342782768E-2</v>
      </c>
      <c r="Q12">
        <f>DLIM!Q12</f>
        <v>2.3237546296842902E-2</v>
      </c>
      <c r="R12">
        <f>DLIM!R12</f>
        <v>2.3237546296842902E-2</v>
      </c>
      <c r="S12">
        <f>DLIM!S12</f>
        <v>4.7E-2</v>
      </c>
      <c r="T12">
        <f>DLIM!T12</f>
        <v>5.0999999999999997E-2</v>
      </c>
      <c r="U12">
        <f>DLIM!U12</f>
        <v>6.4000000000000001E-2</v>
      </c>
      <c r="V12">
        <f>DLIM!V12</f>
        <v>3.4000000000000002E-2</v>
      </c>
      <c r="W12">
        <f>DLIM!W12</f>
        <v>4.7E-2</v>
      </c>
      <c r="X12">
        <f>DLIM!X12</f>
        <v>3.7999999999999999E-2</v>
      </c>
      <c r="Y12">
        <f>DLIM!Y12</f>
        <v>5.8000000000000003E-2</v>
      </c>
      <c r="Z12">
        <f>DLIM!Z12</f>
        <v>9.191282615163239E-2</v>
      </c>
      <c r="AA12">
        <f>DLIM!AA12</f>
        <v>6.9063404627369707E-2</v>
      </c>
      <c r="AB12">
        <f>DLIM!AB12</f>
        <v>2.5000000000000001E-2</v>
      </c>
      <c r="AC12">
        <f>DLIM!AC12</f>
        <v>3.3000000000000002E-2</v>
      </c>
      <c r="AD12">
        <f>DLIM!AD12</f>
        <v>1.6E-2</v>
      </c>
      <c r="AE12">
        <f>DLIM!AE12</f>
        <v>1.6836741378524936E-2</v>
      </c>
      <c r="AF12">
        <f>DLIM!AF12</f>
        <v>2.5000000000000001E-2</v>
      </c>
      <c r="AG12">
        <f>DLIM!AG12</f>
        <v>1.6E-2</v>
      </c>
      <c r="AH12">
        <f>DLIM!AH12</f>
        <v>1.2E-2</v>
      </c>
      <c r="AI12">
        <f>DLIM!AI12</f>
        <v>8.0000000000000002E-3</v>
      </c>
      <c r="AJ12">
        <f>DLIM!AJ12</f>
        <v>7.0000000000000001E-3</v>
      </c>
      <c r="AK12">
        <f>DLIM!AK12</f>
        <v>5.0000000000000001E-3</v>
      </c>
      <c r="AL12">
        <f>DLIM!AL12</f>
        <v>0</v>
      </c>
      <c r="AM12">
        <f>DLIM!AM12</f>
        <v>8.0000000000000002E-3</v>
      </c>
      <c r="AN12">
        <f>DLIM!AN12</f>
        <v>1.0999999999999999E-2</v>
      </c>
      <c r="AO12">
        <f>DLIM!AO12</f>
        <v>2.8000000000000001E-2</v>
      </c>
      <c r="AP12">
        <f>DLIM!AP12</f>
        <v>0</v>
      </c>
      <c r="AQ12">
        <f>DLIM!AQ12</f>
        <v>0</v>
      </c>
    </row>
    <row r="13" spans="1:43" x14ac:dyDescent="0.25">
      <c r="A13" t="str">
        <f>DLIM!A13</f>
        <v>ISIC 21</v>
      </c>
      <c r="B13">
        <f>DLIM!B13</f>
        <v>7.6867300717024713E-4</v>
      </c>
      <c r="C13">
        <f>DLIM!C13</f>
        <v>1.2960775200397439E-5</v>
      </c>
      <c r="D13">
        <f>DLIM!D13</f>
        <v>1.2960775200397439E-5</v>
      </c>
      <c r="E13">
        <f>DLIM!E13</f>
        <v>1E-3</v>
      </c>
      <c r="F13">
        <f>DLIM!F13</f>
        <v>1E-3</v>
      </c>
      <c r="G13">
        <f>DLIM!G13</f>
        <v>3.0000000000000001E-3</v>
      </c>
      <c r="H13">
        <f>DLIM!H13</f>
        <v>4.0000000000000001E-3</v>
      </c>
      <c r="I13">
        <f>DLIM!I13</f>
        <v>2E-3</v>
      </c>
      <c r="J13">
        <f>DLIM!J13</f>
        <v>2E-3</v>
      </c>
      <c r="K13">
        <f>DLIM!K13</f>
        <v>0</v>
      </c>
      <c r="L13">
        <f>DLIM!L13</f>
        <v>1E-3</v>
      </c>
      <c r="M13">
        <f>DLIM!M13</f>
        <v>1.0529999999999999</v>
      </c>
      <c r="N13">
        <f>DLIM!N13</f>
        <v>1.6981265852185042E-4</v>
      </c>
      <c r="O13">
        <f>DLIM!O13</f>
        <v>6.5382655015404606E-5</v>
      </c>
      <c r="P13">
        <f>DLIM!P13</f>
        <v>6.5382655015404606E-5</v>
      </c>
      <c r="Q13">
        <f>DLIM!Q13</f>
        <v>3.1004476788319787E-5</v>
      </c>
      <c r="R13">
        <f>DLIM!R13</f>
        <v>3.1004476788319787E-5</v>
      </c>
      <c r="S13">
        <f>DLIM!S13</f>
        <v>2E-3</v>
      </c>
      <c r="T13">
        <f>DLIM!T13</f>
        <v>1E-3</v>
      </c>
      <c r="U13">
        <f>DLIM!U13</f>
        <v>2E-3</v>
      </c>
      <c r="V13">
        <f>DLIM!V13</f>
        <v>2E-3</v>
      </c>
      <c r="W13">
        <f>DLIM!W13</f>
        <v>1E-3</v>
      </c>
      <c r="X13">
        <f>DLIM!X13</f>
        <v>3.0000000000000001E-3</v>
      </c>
      <c r="Y13">
        <f>DLIM!Y13</f>
        <v>2E-3</v>
      </c>
      <c r="Z13">
        <f>DLIM!Z13</f>
        <v>4.5886939017388695E-5</v>
      </c>
      <c r="AA13">
        <f>DLIM!AA13</f>
        <v>3.6370181205976608E-5</v>
      </c>
      <c r="AB13">
        <f>DLIM!AB13</f>
        <v>2E-3</v>
      </c>
      <c r="AC13">
        <f>DLIM!AC13</f>
        <v>1E-3</v>
      </c>
      <c r="AD13">
        <f>DLIM!AD13</f>
        <v>1E-3</v>
      </c>
      <c r="AE13">
        <f>DLIM!AE13</f>
        <v>4.4632767484687906E-5</v>
      </c>
      <c r="AF13">
        <f>DLIM!AF13</f>
        <v>2E-3</v>
      </c>
      <c r="AG13">
        <f>DLIM!AG13</f>
        <v>1E-3</v>
      </c>
      <c r="AH13">
        <f>DLIM!AH13</f>
        <v>1E-3</v>
      </c>
      <c r="AI13">
        <f>DLIM!AI13</f>
        <v>1E-3</v>
      </c>
      <c r="AJ13">
        <f>DLIM!AJ13</f>
        <v>1E-3</v>
      </c>
      <c r="AK13">
        <f>DLIM!AK13</f>
        <v>0</v>
      </c>
      <c r="AL13">
        <f>DLIM!AL13</f>
        <v>0</v>
      </c>
      <c r="AM13">
        <f>DLIM!AM13</f>
        <v>1E-3</v>
      </c>
      <c r="AN13">
        <f>DLIM!AN13</f>
        <v>1E-3</v>
      </c>
      <c r="AO13">
        <f>DLIM!AO13</f>
        <v>0.09</v>
      </c>
      <c r="AP13">
        <f>DLIM!AP13</f>
        <v>0</v>
      </c>
      <c r="AQ13">
        <f>DLIM!AQ13</f>
        <v>0</v>
      </c>
    </row>
    <row r="14" spans="1:43" x14ac:dyDescent="0.25">
      <c r="A14" t="str">
        <f>DLIM!A14</f>
        <v>ISIC 22</v>
      </c>
      <c r="B14">
        <f>DLIM!B14</f>
        <v>1.4E-2</v>
      </c>
      <c r="C14">
        <f>DLIM!C14</f>
        <v>7.8900690581326129E-3</v>
      </c>
      <c r="D14">
        <f>DLIM!D14</f>
        <v>7.3273697729917626E-4</v>
      </c>
      <c r="E14">
        <f>DLIM!E14</f>
        <v>1.7000000000000001E-2</v>
      </c>
      <c r="F14">
        <f>DLIM!F14</f>
        <v>0.01</v>
      </c>
      <c r="G14">
        <f>DLIM!G14</f>
        <v>3.5999999999999997E-2</v>
      </c>
      <c r="H14">
        <f>DLIM!H14</f>
        <v>4.5999999999999999E-2</v>
      </c>
      <c r="I14">
        <f>DLIM!I14</f>
        <v>2.8000000000000001E-2</v>
      </c>
      <c r="J14">
        <f>DLIM!J14</f>
        <v>2.3E-2</v>
      </c>
      <c r="K14">
        <f>DLIM!K14</f>
        <v>3.0000000000000001E-3</v>
      </c>
      <c r="L14">
        <f>DLIM!L14</f>
        <v>0.02</v>
      </c>
      <c r="M14">
        <f>DLIM!M14</f>
        <v>2.5000000000000001E-2</v>
      </c>
      <c r="N14">
        <f>DLIM!N14</f>
        <v>1.175</v>
      </c>
      <c r="O14">
        <f>DLIM!O14</f>
        <v>2.350410619920278E-2</v>
      </c>
      <c r="P14">
        <f>DLIM!P14</f>
        <v>8.4578021968304169E-3</v>
      </c>
      <c r="Q14">
        <f>DLIM!Q14</f>
        <v>5.7365831845768442E-3</v>
      </c>
      <c r="R14">
        <f>DLIM!R14</f>
        <v>5.5060074894869313E-3</v>
      </c>
      <c r="S14">
        <f>DLIM!S14</f>
        <v>3.1E-2</v>
      </c>
      <c r="T14">
        <f>DLIM!T14</f>
        <v>3.4000000000000002E-2</v>
      </c>
      <c r="U14">
        <f>DLIM!U14</f>
        <v>6.3E-2</v>
      </c>
      <c r="V14">
        <f>DLIM!V14</f>
        <v>4.3999999999999997E-2</v>
      </c>
      <c r="W14">
        <f>DLIM!W14</f>
        <v>9.5000000000000001E-2</v>
      </c>
      <c r="X14">
        <f>DLIM!X14</f>
        <v>3.5000000000000003E-2</v>
      </c>
      <c r="Y14">
        <f>DLIM!Y14</f>
        <v>7.4999999999999997E-2</v>
      </c>
      <c r="Z14">
        <f>DLIM!Z14</f>
        <v>6.1587537128425804E-3</v>
      </c>
      <c r="AA14">
        <f>DLIM!AA14</f>
        <v>3.8467919713713276E-4</v>
      </c>
      <c r="AB14">
        <f>DLIM!AB14</f>
        <v>1.2E-2</v>
      </c>
      <c r="AC14">
        <f>DLIM!AC14</f>
        <v>4.8000000000000001E-2</v>
      </c>
      <c r="AD14">
        <f>DLIM!AD14</f>
        <v>1.7999999999999999E-2</v>
      </c>
      <c r="AE14">
        <f>DLIM!AE14</f>
        <v>0.02</v>
      </c>
      <c r="AF14">
        <f>DLIM!AF14</f>
        <v>2.4E-2</v>
      </c>
      <c r="AG14">
        <f>DLIM!AG14</f>
        <v>8.0000000000000002E-3</v>
      </c>
      <c r="AH14">
        <f>DLIM!AH14</f>
        <v>8.9999999999999993E-3</v>
      </c>
      <c r="AI14">
        <f>DLIM!AI14</f>
        <v>5.0000000000000001E-3</v>
      </c>
      <c r="AJ14">
        <f>DLIM!AJ14</f>
        <v>4.0000000000000001E-3</v>
      </c>
      <c r="AK14">
        <f>DLIM!AK14</f>
        <v>4.0000000000000001E-3</v>
      </c>
      <c r="AL14">
        <f>DLIM!AL14</f>
        <v>1.2E-2</v>
      </c>
      <c r="AM14">
        <f>DLIM!AM14</f>
        <v>5.0000000000000001E-3</v>
      </c>
      <c r="AN14">
        <f>DLIM!AN14</f>
        <v>7.0000000000000001E-3</v>
      </c>
      <c r="AO14">
        <f>DLIM!AO14</f>
        <v>1.0999999999999999E-2</v>
      </c>
      <c r="AP14">
        <f>DLIM!AP14</f>
        <v>1.7999999999999999E-2</v>
      </c>
      <c r="AQ14">
        <f>DLIM!AQ14</f>
        <v>0</v>
      </c>
    </row>
    <row r="15" spans="1:43" x14ac:dyDescent="0.25">
      <c r="A15" t="str">
        <f>DLIM!A15</f>
        <v>ISIC 231</v>
      </c>
      <c r="B15">
        <f>DLIM!B15</f>
        <v>1.1403886598448773E-3</v>
      </c>
      <c r="C15">
        <f>DLIM!C15</f>
        <v>7.3729685875899753E-4</v>
      </c>
      <c r="D15">
        <f>DLIM!D15</f>
        <v>1.697820420293691E-4</v>
      </c>
      <c r="E15">
        <f>DLIM!E15</f>
        <v>9.9043326115015953E-5</v>
      </c>
      <c r="F15">
        <f>DLIM!F15</f>
        <v>0</v>
      </c>
      <c r="G15">
        <f>DLIM!G15</f>
        <v>4.9807129241253804E-3</v>
      </c>
      <c r="H15">
        <f>DLIM!H15</f>
        <v>1.299184857816119E-3</v>
      </c>
      <c r="I15">
        <f>DLIM!I15</f>
        <v>9.5982458198916939E-4</v>
      </c>
      <c r="J15">
        <f>DLIM!J15</f>
        <v>4.3720883914636412E-4</v>
      </c>
      <c r="K15">
        <f>DLIM!K15</f>
        <v>6.010268969510249E-4</v>
      </c>
      <c r="L15">
        <f>DLIM!L15</f>
        <v>1.8519172493472063E-3</v>
      </c>
      <c r="M15">
        <f>DLIM!M15</f>
        <v>2.573166506703195E-3</v>
      </c>
      <c r="N15">
        <f>DLIM!N15</f>
        <v>5.9000933835579132E-3</v>
      </c>
      <c r="O15">
        <f>DLIM!O15</f>
        <v>1.1221264703637464</v>
      </c>
      <c r="P15">
        <f>DLIM!P15</f>
        <v>6.4166435850503015E-4</v>
      </c>
      <c r="Q15">
        <f>DLIM!Q15</f>
        <v>7.0204890682303879E-4</v>
      </c>
      <c r="R15">
        <f>DLIM!R15</f>
        <v>4.9263961849593547E-4</v>
      </c>
      <c r="S15">
        <f>DLIM!S15</f>
        <v>1.4185144153489322E-3</v>
      </c>
      <c r="T15">
        <f>DLIM!T15</f>
        <v>4.4949730944555073E-2</v>
      </c>
      <c r="U15">
        <f>DLIM!U15</f>
        <v>8.4274420278157049E-3</v>
      </c>
      <c r="V15">
        <f>DLIM!V15</f>
        <v>3.1237673814762997E-3</v>
      </c>
      <c r="W15">
        <f>DLIM!W15</f>
        <v>6.195815903274407E-3</v>
      </c>
      <c r="X15">
        <f>DLIM!X15</f>
        <v>2.035516738189178E-3</v>
      </c>
      <c r="Y15">
        <f>DLIM!Y15</f>
        <v>9.8047905694493131E-3</v>
      </c>
      <c r="Z15">
        <f>DLIM!Z15</f>
        <v>6.0491360295088106E-4</v>
      </c>
      <c r="AA15">
        <f>DLIM!AA15</f>
        <v>7.1720139223314895E-5</v>
      </c>
      <c r="AB15">
        <f>DLIM!AB15</f>
        <v>6.2466918146627832E-4</v>
      </c>
      <c r="AC15">
        <f>DLIM!AC15</f>
        <v>5.2354284263293107E-3</v>
      </c>
      <c r="AD15">
        <f>DLIM!AD15</f>
        <v>3.1264925074675552E-10</v>
      </c>
      <c r="AE15">
        <f>DLIM!AE15</f>
        <v>1.9985303180309374E-4</v>
      </c>
      <c r="AF15">
        <f>DLIM!AF15</f>
        <v>2.0089778922206167E-3</v>
      </c>
      <c r="AG15">
        <f>DLIM!AG15</f>
        <v>0</v>
      </c>
      <c r="AH15">
        <f>DLIM!AH15</f>
        <v>4.0507202259067822E-10</v>
      </c>
      <c r="AI15">
        <f>DLIM!AI15</f>
        <v>1.3654450204659413E-4</v>
      </c>
      <c r="AJ15">
        <f>DLIM!AJ15</f>
        <v>2.2503988004261906E-4</v>
      </c>
      <c r="AK15">
        <f>DLIM!AK15</f>
        <v>1.7851997002888562E-4</v>
      </c>
      <c r="AL15">
        <f>DLIM!AL15</f>
        <v>9.6309100423092725E-4</v>
      </c>
      <c r="AM15">
        <f>DLIM!AM15</f>
        <v>9.8865841648414199E-4</v>
      </c>
      <c r="AN15">
        <f>DLIM!AN15</f>
        <v>1.2120870570653088E-3</v>
      </c>
      <c r="AO15">
        <f>DLIM!AO15</f>
        <v>2.3538814865332121E-3</v>
      </c>
      <c r="AP15">
        <f>DLIM!AP15</f>
        <v>3.6087699621645455E-3</v>
      </c>
      <c r="AQ15">
        <f>DLIM!AQ15</f>
        <v>8.9407427039162983E-3</v>
      </c>
    </row>
    <row r="16" spans="1:43" x14ac:dyDescent="0.25">
      <c r="A16" t="str">
        <f>DLIM!A16</f>
        <v>ISIC 239</v>
      </c>
      <c r="B16">
        <f>DLIM!B16</f>
        <v>2.2014899791317007E-4</v>
      </c>
      <c r="C16">
        <f>DLIM!C16</f>
        <v>5.4174078102359083E-4</v>
      </c>
      <c r="D16">
        <f>DLIM!D16</f>
        <v>2.7718942602328705E-5</v>
      </c>
      <c r="E16">
        <f>DLIM!E16</f>
        <v>3.02510005411212E-5</v>
      </c>
      <c r="F16">
        <f>DLIM!F16</f>
        <v>0</v>
      </c>
      <c r="G16">
        <f>DLIM!G16</f>
        <v>2.4430521341130686E-4</v>
      </c>
      <c r="H16">
        <f>DLIM!H16</f>
        <v>3.7087945722728149E-4</v>
      </c>
      <c r="I16">
        <f>DLIM!I16</f>
        <v>7.5099011085961944E-4</v>
      </c>
      <c r="J16">
        <f>DLIM!J16</f>
        <v>2.7956309680382042E-3</v>
      </c>
      <c r="K16">
        <f>DLIM!K16</f>
        <v>3.2284555443053516E-4</v>
      </c>
      <c r="L16">
        <f>DLIM!L16</f>
        <v>1.8519172493472063E-3</v>
      </c>
      <c r="M16">
        <f>DLIM!M16</f>
        <v>2.573166506703195E-3</v>
      </c>
      <c r="N16">
        <f>DLIM!N16</f>
        <v>7.1589345456065691E-4</v>
      </c>
      <c r="O16">
        <f>DLIM!O16</f>
        <v>3.6276373701970423E-3</v>
      </c>
      <c r="P16">
        <f>DLIM!P16</f>
        <v>1.1255513935692081</v>
      </c>
      <c r="Q16">
        <f>DLIM!Q16</f>
        <v>8.2081530702431977E-3</v>
      </c>
      <c r="R16">
        <f>DLIM!R16</f>
        <v>1.7371058837820873E-3</v>
      </c>
      <c r="S16">
        <f>DLIM!S16</f>
        <v>3.3834100523432655E-3</v>
      </c>
      <c r="T16">
        <f>DLIM!T16</f>
        <v>2.03973769264731E-3</v>
      </c>
      <c r="U16">
        <f>DLIM!U16</f>
        <v>3.2057809816336807E-3</v>
      </c>
      <c r="V16">
        <f>DLIM!V16</f>
        <v>2.6670192770935608E-3</v>
      </c>
      <c r="W16">
        <f>DLIM!W16</f>
        <v>1.2306344359446061E-3</v>
      </c>
      <c r="X16">
        <f>DLIM!X16</f>
        <v>1.2436255307025658E-3</v>
      </c>
      <c r="Y16">
        <f>DLIM!Y16</f>
        <v>2.6029549961709428E-3</v>
      </c>
      <c r="Z16">
        <f>DLIM!Z16</f>
        <v>2.4308613961195638E-4</v>
      </c>
      <c r="AA16">
        <f>DLIM!AA16</f>
        <v>1.4025788504673049E-5</v>
      </c>
      <c r="AB16">
        <f>DLIM!AB16</f>
        <v>2.8262197103368146E-4</v>
      </c>
      <c r="AC16">
        <f>DLIM!AC16</f>
        <v>5.7539524951472409E-2</v>
      </c>
      <c r="AD16">
        <f>DLIM!AD16</f>
        <v>5.1427026587235886E-11</v>
      </c>
      <c r="AE16">
        <f>DLIM!AE16</f>
        <v>4.7221097073775763E-5</v>
      </c>
      <c r="AF16">
        <f>DLIM!AF16</f>
        <v>2.3668829982177194E-4</v>
      </c>
      <c r="AG16">
        <f>DLIM!AG16</f>
        <v>0</v>
      </c>
      <c r="AH16">
        <f>DLIM!AH16</f>
        <v>4.9174149849505992E-11</v>
      </c>
      <c r="AI16">
        <f>DLIM!AI16</f>
        <v>3.860073007241202E-5</v>
      </c>
      <c r="AJ16">
        <f>DLIM!AJ16</f>
        <v>6.0878711471161928E-5</v>
      </c>
      <c r="AK16">
        <f>DLIM!AK16</f>
        <v>5.5799446122204235E-4</v>
      </c>
      <c r="AL16">
        <f>DLIM!AL16</f>
        <v>2.5430070019854086E-4</v>
      </c>
      <c r="AM16">
        <f>DLIM!AM16</f>
        <v>1.4182604599072175E-3</v>
      </c>
      <c r="AN16">
        <f>DLIM!AN16</f>
        <v>3.3403929417582498E-4</v>
      </c>
      <c r="AO16">
        <f>DLIM!AO16</f>
        <v>4.2125476784445873E-4</v>
      </c>
      <c r="AP16">
        <f>DLIM!AP16</f>
        <v>7.8051534281559695E-4</v>
      </c>
      <c r="AQ16">
        <f>DLIM!AQ16</f>
        <v>8.3057860820185542E-4</v>
      </c>
    </row>
    <row r="17" spans="1:43" x14ac:dyDescent="0.25">
      <c r="A17" t="str">
        <f>DLIM!A17</f>
        <v>ISIC 241</v>
      </c>
      <c r="B17">
        <f>DLIM!B17</f>
        <v>5.1391065952688586E-3</v>
      </c>
      <c r="C17">
        <f>DLIM!C17</f>
        <v>5.6176901134224612E-2</v>
      </c>
      <c r="D17">
        <f>DLIM!D17</f>
        <v>5.9680491931952094E-4</v>
      </c>
      <c r="E17">
        <f>DLIM!E17</f>
        <v>1.9237416720893287E-3</v>
      </c>
      <c r="F17">
        <f>DLIM!F17</f>
        <v>0</v>
      </c>
      <c r="G17">
        <f>DLIM!G17</f>
        <v>8.3737226935193133E-3</v>
      </c>
      <c r="H17">
        <f>DLIM!H17</f>
        <v>1.4844208253783832E-2</v>
      </c>
      <c r="I17">
        <f>DLIM!I17</f>
        <v>1.2454320894428427E-2</v>
      </c>
      <c r="J17">
        <f>DLIM!J17</f>
        <v>5.7523199316911423E-3</v>
      </c>
      <c r="K17">
        <f>DLIM!K17</f>
        <v>1.3350998408111265E-2</v>
      </c>
      <c r="L17">
        <f>DLIM!L17</f>
        <v>2.455007667989749E-3</v>
      </c>
      <c r="M17">
        <f>DLIM!M17</f>
        <v>6.4477599071576582E-4</v>
      </c>
      <c r="N17">
        <f>DLIM!N17</f>
        <v>2.6297820607086929E-2</v>
      </c>
      <c r="O17">
        <f>DLIM!O17</f>
        <v>1.4715914231207581E-2</v>
      </c>
      <c r="P17">
        <f>DLIM!P17</f>
        <v>1.4805803264517629E-2</v>
      </c>
      <c r="Q17">
        <f>DLIM!Q17</f>
        <v>2.0018678137222352</v>
      </c>
      <c r="R17">
        <f>DLIM!R17</f>
        <v>1.744873715271919E-2</v>
      </c>
      <c r="S17">
        <f>DLIM!S17</f>
        <v>0.50823598574688822</v>
      </c>
      <c r="T17">
        <f>DLIM!T17</f>
        <v>3.4864663337763224E-2</v>
      </c>
      <c r="U17">
        <f>DLIM!U17</f>
        <v>0.10313965487932046</v>
      </c>
      <c r="V17">
        <f>DLIM!V17</f>
        <v>0.31448428373724824</v>
      </c>
      <c r="W17">
        <f>DLIM!W17</f>
        <v>0.11230776760341021</v>
      </c>
      <c r="X17">
        <f>DLIM!X17</f>
        <v>5.9820165814971155E-2</v>
      </c>
      <c r="Y17">
        <f>DLIM!Y17</f>
        <v>0.10231349718103709</v>
      </c>
      <c r="Z17">
        <f>DLIM!Z17</f>
        <v>9.2022595204200638E-3</v>
      </c>
      <c r="AA17">
        <f>DLIM!AA17</f>
        <v>6.9774626936455221E-4</v>
      </c>
      <c r="AB17">
        <f>DLIM!AB17</f>
        <v>1.1727933361585837E-2</v>
      </c>
      <c r="AC17">
        <f>DLIM!AC17</f>
        <v>0.20508198849982889</v>
      </c>
      <c r="AD17">
        <f>DLIM!AD17</f>
        <v>5.2412261890804449E-10</v>
      </c>
      <c r="AE17">
        <f>DLIM!AE17</f>
        <v>3.1283019816893808E-3</v>
      </c>
      <c r="AF17">
        <f>DLIM!AF17</f>
        <v>4.3545699245897303E-3</v>
      </c>
      <c r="AG17">
        <f>DLIM!AG17</f>
        <v>0</v>
      </c>
      <c r="AH17">
        <f>DLIM!AH17</f>
        <v>6.7280340490366671E-10</v>
      </c>
      <c r="AI17">
        <f>DLIM!AI17</f>
        <v>6.5097489389601593E-4</v>
      </c>
      <c r="AJ17">
        <f>DLIM!AJ17</f>
        <v>1.2773085034357169E-3</v>
      </c>
      <c r="AK17">
        <f>DLIM!AK17</f>
        <v>2.7288186956934695E-3</v>
      </c>
      <c r="AL17">
        <f>DLIM!AL17</f>
        <v>5.9680303699238737E-3</v>
      </c>
      <c r="AM17">
        <f>DLIM!AM17</f>
        <v>1.8190490578761303E-2</v>
      </c>
      <c r="AN17">
        <f>DLIM!AN17</f>
        <v>5.1320107326712243E-3</v>
      </c>
      <c r="AO17">
        <f>DLIM!AO17</f>
        <v>6.21535847612805E-3</v>
      </c>
      <c r="AP17">
        <f>DLIM!AP17</f>
        <v>1.3882790412271327E-2</v>
      </c>
      <c r="AQ17">
        <f>DLIM!AQ17</f>
        <v>7.2211744531588767E-2</v>
      </c>
    </row>
    <row r="18" spans="1:43" x14ac:dyDescent="0.25">
      <c r="A18" t="str">
        <f>DLIM!A18</f>
        <v>ISIC 242</v>
      </c>
      <c r="B18">
        <f>DLIM!B18</f>
        <v>2.6948604879139545E-4</v>
      </c>
      <c r="C18">
        <f>DLIM!C18</f>
        <v>1.5204670180952575E-3</v>
      </c>
      <c r="D18">
        <f>DLIM!D18</f>
        <v>2.9463795747357827E-5</v>
      </c>
      <c r="E18">
        <f>DLIM!E18</f>
        <v>8.7085206926903628E-5</v>
      </c>
      <c r="F18">
        <f>DLIM!F18</f>
        <v>0</v>
      </c>
      <c r="G18">
        <f>DLIM!G18</f>
        <v>4.2229103676364507E-4</v>
      </c>
      <c r="H18">
        <f>DLIM!H18</f>
        <v>9.1865562406913393E-4</v>
      </c>
      <c r="I18">
        <f>DLIM!I18</f>
        <v>8.081842682104418E-4</v>
      </c>
      <c r="J18">
        <f>DLIM!J18</f>
        <v>4.937403393885522E-4</v>
      </c>
      <c r="K18">
        <f>DLIM!K18</f>
        <v>6.9604732488323857E-4</v>
      </c>
      <c r="L18">
        <f>DLIM!L18</f>
        <v>2.455007667989749E-3</v>
      </c>
      <c r="M18">
        <f>DLIM!M18</f>
        <v>6.4477599071576582E-4</v>
      </c>
      <c r="N18">
        <f>DLIM!N18</f>
        <v>2.4009481203599286E-3</v>
      </c>
      <c r="O18">
        <f>DLIM!O18</f>
        <v>9.6104085315038088E-4</v>
      </c>
      <c r="P18">
        <f>DLIM!P18</f>
        <v>5.4038068092319047E-4</v>
      </c>
      <c r="Q18">
        <f>DLIM!Q18</f>
        <v>4.1053974226399901E-3</v>
      </c>
      <c r="R18">
        <f>DLIM!R18</f>
        <v>1.3481437508687761</v>
      </c>
      <c r="S18">
        <f>DLIM!S18</f>
        <v>1.992168392482721E-2</v>
      </c>
      <c r="T18">
        <f>DLIM!T18</f>
        <v>8.3193118391217159E-3</v>
      </c>
      <c r="U18">
        <f>DLIM!U18</f>
        <v>4.330286417564027E-2</v>
      </c>
      <c r="V18">
        <f>DLIM!V18</f>
        <v>1.084745370862316E-2</v>
      </c>
      <c r="W18">
        <f>DLIM!W18</f>
        <v>4.0525597090799326E-3</v>
      </c>
      <c r="X18">
        <f>DLIM!X18</f>
        <v>2.5753503513381687E-3</v>
      </c>
      <c r="Y18">
        <f>DLIM!Y18</f>
        <v>3.4590659803021982E-3</v>
      </c>
      <c r="Z18">
        <f>DLIM!Z18</f>
        <v>1.0460397651644983E-3</v>
      </c>
      <c r="AA18">
        <f>DLIM!AA18</f>
        <v>2.2952663359313704E-5</v>
      </c>
      <c r="AB18">
        <f>DLIM!AB18</f>
        <v>4.355586179967182E-4</v>
      </c>
      <c r="AC18">
        <f>DLIM!AC18</f>
        <v>7.2735572692742374E-3</v>
      </c>
      <c r="AD18">
        <f>DLIM!AD18</f>
        <v>4.1496219425762522E-11</v>
      </c>
      <c r="AE18">
        <f>DLIM!AE18</f>
        <v>1.2787592038688254E-4</v>
      </c>
      <c r="AF18">
        <f>DLIM!AF18</f>
        <v>2.6711833634944759E-4</v>
      </c>
      <c r="AG18">
        <f>DLIM!AG18</f>
        <v>0</v>
      </c>
      <c r="AH18">
        <f>DLIM!AH18</f>
        <v>8.7447580381601388E-11</v>
      </c>
      <c r="AI18">
        <f>DLIM!AI18</f>
        <v>4.3726585136178837E-5</v>
      </c>
      <c r="AJ18">
        <f>DLIM!AJ18</f>
        <v>8.2917940509105118E-5</v>
      </c>
      <c r="AK18">
        <f>DLIM!AK18</f>
        <v>1.2784096838025773E-4</v>
      </c>
      <c r="AL18">
        <f>DLIM!AL18</f>
        <v>4.9188259111887002E-4</v>
      </c>
      <c r="AM18">
        <f>DLIM!AM18</f>
        <v>7.8745756455337592E-4</v>
      </c>
      <c r="AN18">
        <f>DLIM!AN18</f>
        <v>4.1260689942804809E-4</v>
      </c>
      <c r="AO18">
        <f>DLIM!AO18</f>
        <v>1.3126917286189243E-3</v>
      </c>
      <c r="AP18">
        <f>DLIM!AP18</f>
        <v>9.2443610090125127E-4</v>
      </c>
      <c r="AQ18">
        <f>DLIM!AQ18</f>
        <v>2.6591363382920522E-3</v>
      </c>
    </row>
    <row r="19" spans="1:43" x14ac:dyDescent="0.25">
      <c r="A19" t="str">
        <f>DLIM!A19</f>
        <v>ISIC 25</v>
      </c>
      <c r="B19">
        <f>DLIM!B19</f>
        <v>1.2999999999999999E-2</v>
      </c>
      <c r="C19">
        <f>DLIM!C19</f>
        <v>5.2329236332633401E-2</v>
      </c>
      <c r="D19">
        <f>DLIM!D19</f>
        <v>9.2746794935135031E-4</v>
      </c>
      <c r="E19">
        <f>DLIM!E19</f>
        <v>2.3E-2</v>
      </c>
      <c r="F19">
        <f>DLIM!F19</f>
        <v>2.3E-2</v>
      </c>
      <c r="G19">
        <f>DLIM!G19</f>
        <v>2.5000000000000001E-2</v>
      </c>
      <c r="H19">
        <f>DLIM!H19</f>
        <v>0.03</v>
      </c>
      <c r="I19">
        <f>DLIM!I19</f>
        <v>4.3999999999999997E-2</v>
      </c>
      <c r="J19">
        <f>DLIM!J19</f>
        <v>1.4E-2</v>
      </c>
      <c r="K19">
        <f>DLIM!K19</f>
        <v>7.0000000000000001E-3</v>
      </c>
      <c r="L19">
        <f>DLIM!L19</f>
        <v>1.4E-2</v>
      </c>
      <c r="M19">
        <f>DLIM!M19</f>
        <v>1.7000000000000001E-2</v>
      </c>
      <c r="N19">
        <f>DLIM!N19</f>
        <v>3.5000000000000003E-2</v>
      </c>
      <c r="O19">
        <f>DLIM!O19</f>
        <v>2.2454902305009922E-2</v>
      </c>
      <c r="P19">
        <f>DLIM!P19</f>
        <v>1.508493783623076E-2</v>
      </c>
      <c r="Q19">
        <f>DLIM!Q19</f>
        <v>1.5504361577900224E-2</v>
      </c>
      <c r="R19">
        <f>DLIM!R19</f>
        <v>1.3428956804159826E-2</v>
      </c>
      <c r="S19">
        <f>DLIM!S19</f>
        <v>1.145</v>
      </c>
      <c r="T19">
        <f>DLIM!T19</f>
        <v>2.1000000000000001E-2</v>
      </c>
      <c r="U19">
        <f>DLIM!U19</f>
        <v>5.3999999999999999E-2</v>
      </c>
      <c r="V19">
        <f>DLIM!V19</f>
        <v>0.11899999999999999</v>
      </c>
      <c r="W19">
        <f>DLIM!W19</f>
        <v>8.5000000000000006E-2</v>
      </c>
      <c r="X19">
        <f>DLIM!X19</f>
        <v>0.13800000000000001</v>
      </c>
      <c r="Y19">
        <f>DLIM!Y19</f>
        <v>6.8000000000000005E-2</v>
      </c>
      <c r="Z19">
        <f>DLIM!Z19</f>
        <v>8.6018231522966334E-3</v>
      </c>
      <c r="AA19">
        <f>DLIM!AA19</f>
        <v>3.1299624577252799E-4</v>
      </c>
      <c r="AB19">
        <f>DLIM!AB19</f>
        <v>1.2999999999999999E-2</v>
      </c>
      <c r="AC19">
        <f>DLIM!AC19</f>
        <v>9.6000000000000002E-2</v>
      </c>
      <c r="AD19">
        <f>DLIM!AD19</f>
        <v>8.9999999999999993E-3</v>
      </c>
      <c r="AE19">
        <f>DLIM!AE19</f>
        <v>1.4E-2</v>
      </c>
      <c r="AF19">
        <f>DLIM!AF19</f>
        <v>1.6E-2</v>
      </c>
      <c r="AG19">
        <f>DLIM!AG19</f>
        <v>6.0000000000000001E-3</v>
      </c>
      <c r="AH19">
        <f>DLIM!AH19</f>
        <v>8.0000000000000002E-3</v>
      </c>
      <c r="AI19">
        <f>DLIM!AI19</f>
        <v>5.0000000000000001E-3</v>
      </c>
      <c r="AJ19">
        <f>DLIM!AJ19</f>
        <v>4.0000000000000001E-3</v>
      </c>
      <c r="AK19">
        <f>DLIM!AK19</f>
        <v>6.0000000000000001E-3</v>
      </c>
      <c r="AL19">
        <f>DLIM!AL19</f>
        <v>1.2E-2</v>
      </c>
      <c r="AM19">
        <f>DLIM!AM19</f>
        <v>7.0000000000000001E-3</v>
      </c>
      <c r="AN19">
        <f>DLIM!AN19</f>
        <v>7.0000000000000001E-3</v>
      </c>
      <c r="AO19">
        <f>DLIM!AO19</f>
        <v>8.0000000000000002E-3</v>
      </c>
      <c r="AP19">
        <f>DLIM!AP19</f>
        <v>1.4999999999999999E-2</v>
      </c>
      <c r="AQ19">
        <f>DLIM!AQ19</f>
        <v>0</v>
      </c>
    </row>
    <row r="20" spans="1:43" x14ac:dyDescent="0.25">
      <c r="A20" t="str">
        <f>DLIM!A20</f>
        <v>ISIC 26</v>
      </c>
      <c r="B20">
        <f>DLIM!B20</f>
        <v>1.6E-2</v>
      </c>
      <c r="C20">
        <f>DLIM!C20</f>
        <v>2.3743185592056794E-3</v>
      </c>
      <c r="D20">
        <f>DLIM!D20</f>
        <v>8.8859886006101708E-5</v>
      </c>
      <c r="E20">
        <f>DLIM!E20</f>
        <v>1.4999999999999999E-2</v>
      </c>
      <c r="F20">
        <f>DLIM!F20</f>
        <v>1.2999999999999999E-2</v>
      </c>
      <c r="G20">
        <f>DLIM!G20</f>
        <v>2.1999999999999999E-2</v>
      </c>
      <c r="H20">
        <f>DLIM!H20</f>
        <v>5.5E-2</v>
      </c>
      <c r="I20">
        <f>DLIM!I20</f>
        <v>2.8000000000000001E-2</v>
      </c>
      <c r="J20">
        <f>DLIM!J20</f>
        <v>2.1000000000000001E-2</v>
      </c>
      <c r="K20">
        <f>DLIM!K20</f>
        <v>4.0000000000000001E-3</v>
      </c>
      <c r="L20">
        <f>DLIM!L20</f>
        <v>1.4999999999999999E-2</v>
      </c>
      <c r="M20">
        <f>DLIM!M20</f>
        <v>2.1000000000000001E-2</v>
      </c>
      <c r="N20">
        <f>DLIM!N20</f>
        <v>0.03</v>
      </c>
      <c r="O20">
        <f>DLIM!O20</f>
        <v>1.9968139795689364E-3</v>
      </c>
      <c r="P20">
        <f>DLIM!P20</f>
        <v>1.2847717688618965E-3</v>
      </c>
      <c r="Q20">
        <f>DLIM!Q20</f>
        <v>6.3186956505131642E-3</v>
      </c>
      <c r="R20">
        <f>DLIM!R20</f>
        <v>2.0906878863611376E-3</v>
      </c>
      <c r="S20">
        <f>DLIM!S20</f>
        <v>2.5999999999999999E-2</v>
      </c>
      <c r="T20">
        <f>DLIM!T20</f>
        <v>1.169</v>
      </c>
      <c r="U20">
        <f>DLIM!U20</f>
        <v>0.06</v>
      </c>
      <c r="V20">
        <f>DLIM!V20</f>
        <v>5.3999999999999999E-2</v>
      </c>
      <c r="W20">
        <f>DLIM!W20</f>
        <v>4.9000000000000002E-2</v>
      </c>
      <c r="X20">
        <f>DLIM!X20</f>
        <v>5.8999999999999997E-2</v>
      </c>
      <c r="Y20">
        <f>DLIM!Y20</f>
        <v>3.7999999999999999E-2</v>
      </c>
      <c r="Z20">
        <f>DLIM!Z20</f>
        <v>5.1648068972765283E-3</v>
      </c>
      <c r="AA20">
        <f>DLIM!AA20</f>
        <v>1.8110579340376842E-4</v>
      </c>
      <c r="AB20">
        <f>DLIM!AB20</f>
        <v>1.2999999999999999E-2</v>
      </c>
      <c r="AC20">
        <f>DLIM!AC20</f>
        <v>1.9E-2</v>
      </c>
      <c r="AD20">
        <f>DLIM!AD20</f>
        <v>1.2999999999999999E-2</v>
      </c>
      <c r="AE20">
        <f>DLIM!AE20</f>
        <v>2.1000000000000001E-2</v>
      </c>
      <c r="AF20">
        <f>DLIM!AF20</f>
        <v>1.6E-2</v>
      </c>
      <c r="AG20">
        <f>DLIM!AG20</f>
        <v>2.1999999999999999E-2</v>
      </c>
      <c r="AH20">
        <f>DLIM!AH20</f>
        <v>3.6999999999999998E-2</v>
      </c>
      <c r="AI20">
        <f>DLIM!AI20</f>
        <v>3.6999999999999998E-2</v>
      </c>
      <c r="AJ20">
        <f>DLIM!AJ20</f>
        <v>8.9999999999999993E-3</v>
      </c>
      <c r="AK20">
        <f>DLIM!AK20</f>
        <v>5.0000000000000001E-3</v>
      </c>
      <c r="AL20">
        <f>DLIM!AL20</f>
        <v>3.5000000000000003E-2</v>
      </c>
      <c r="AM20">
        <f>DLIM!AM20</f>
        <v>8.0000000000000002E-3</v>
      </c>
      <c r="AN20">
        <f>DLIM!AN20</f>
        <v>1.2E-2</v>
      </c>
      <c r="AO20">
        <f>DLIM!AO20</f>
        <v>2.7E-2</v>
      </c>
      <c r="AP20">
        <f>DLIM!AP20</f>
        <v>4.8000000000000001E-2</v>
      </c>
      <c r="AQ20">
        <f>DLIM!AQ20</f>
        <v>0</v>
      </c>
    </row>
    <row r="21" spans="1:43" x14ac:dyDescent="0.25">
      <c r="A21" t="str">
        <f>DLIM!A21</f>
        <v>ISIC 27</v>
      </c>
      <c r="B21">
        <f>DLIM!B21</f>
        <v>5.0000000000000001E-3</v>
      </c>
      <c r="C21">
        <f>DLIM!C21</f>
        <v>1.0850422629955794E-2</v>
      </c>
      <c r="D21">
        <f>DLIM!D21</f>
        <v>2.0935275128010795E-4</v>
      </c>
      <c r="E21">
        <f>DLIM!E21</f>
        <v>1.2999999999999999E-2</v>
      </c>
      <c r="F21">
        <f>DLIM!F21</f>
        <v>8.9999999999999993E-3</v>
      </c>
      <c r="G21">
        <f>DLIM!G21</f>
        <v>0.01</v>
      </c>
      <c r="H21">
        <f>DLIM!H21</f>
        <v>2.3E-2</v>
      </c>
      <c r="I21">
        <f>DLIM!I21</f>
        <v>1.4E-2</v>
      </c>
      <c r="J21">
        <f>DLIM!J21</f>
        <v>1.0999999999999999E-2</v>
      </c>
      <c r="K21">
        <f>DLIM!K21</f>
        <v>2E-3</v>
      </c>
      <c r="L21">
        <f>DLIM!L21</f>
        <v>7.0000000000000001E-3</v>
      </c>
      <c r="M21">
        <f>DLIM!M21</f>
        <v>0.01</v>
      </c>
      <c r="N21">
        <f>DLIM!N21</f>
        <v>1.0999999999999999E-2</v>
      </c>
      <c r="O21">
        <f>DLIM!O21</f>
        <v>5.6611719001140584E-3</v>
      </c>
      <c r="P21">
        <f>DLIM!P21</f>
        <v>2.9091547783198467E-3</v>
      </c>
      <c r="Q21">
        <f>DLIM!Q21</f>
        <v>1.4266555916966525E-2</v>
      </c>
      <c r="R21">
        <f>DLIM!R21</f>
        <v>4.0417560225245895E-3</v>
      </c>
      <c r="S21">
        <f>DLIM!S21</f>
        <v>1.7999999999999999E-2</v>
      </c>
      <c r="T21">
        <f>DLIM!T21</f>
        <v>2.8000000000000001E-2</v>
      </c>
      <c r="U21">
        <f>DLIM!U21</f>
        <v>1.1279999999999999</v>
      </c>
      <c r="V21">
        <f>DLIM!V21</f>
        <v>4.7E-2</v>
      </c>
      <c r="W21">
        <f>DLIM!W21</f>
        <v>8.2000000000000003E-2</v>
      </c>
      <c r="X21">
        <f>DLIM!X21</f>
        <v>4.3999999999999997E-2</v>
      </c>
      <c r="Y21">
        <f>DLIM!Y21</f>
        <v>3.4000000000000002E-2</v>
      </c>
      <c r="Z21">
        <f>DLIM!Z21</f>
        <v>2.0269884559737151E-2</v>
      </c>
      <c r="AA21">
        <f>DLIM!AA21</f>
        <v>2.4379676859314232E-4</v>
      </c>
      <c r="AB21">
        <f>DLIM!AB21</f>
        <v>1.2E-2</v>
      </c>
      <c r="AC21">
        <f>DLIM!AC21</f>
        <v>4.2000000000000003E-2</v>
      </c>
      <c r="AD21">
        <f>DLIM!AD21</f>
        <v>8.9999999999999993E-3</v>
      </c>
      <c r="AE21">
        <f>DLIM!AE21</f>
        <v>8.9999999999999993E-3</v>
      </c>
      <c r="AF21">
        <f>DLIM!AF21</f>
        <v>1.0999999999999999E-2</v>
      </c>
      <c r="AG21">
        <f>DLIM!AG21</f>
        <v>8.9999999999999993E-3</v>
      </c>
      <c r="AH21">
        <f>DLIM!AH21</f>
        <v>0.03</v>
      </c>
      <c r="AI21">
        <f>DLIM!AI21</f>
        <v>7.0000000000000001E-3</v>
      </c>
      <c r="AJ21">
        <f>DLIM!AJ21</f>
        <v>5.0000000000000001E-3</v>
      </c>
      <c r="AK21">
        <f>DLIM!AK21</f>
        <v>5.0000000000000001E-3</v>
      </c>
      <c r="AL21">
        <f>DLIM!AL21</f>
        <v>8.0000000000000002E-3</v>
      </c>
      <c r="AM21">
        <f>DLIM!AM21</f>
        <v>5.0000000000000001E-3</v>
      </c>
      <c r="AN21">
        <f>DLIM!AN21</f>
        <v>6.0000000000000001E-3</v>
      </c>
      <c r="AO21">
        <f>DLIM!AO21</f>
        <v>7.0000000000000001E-3</v>
      </c>
      <c r="AP21">
        <f>DLIM!AP21</f>
        <v>1.2999999999999999E-2</v>
      </c>
      <c r="AQ21">
        <f>DLIM!AQ21</f>
        <v>0</v>
      </c>
    </row>
    <row r="22" spans="1:43" x14ac:dyDescent="0.25">
      <c r="A22" t="str">
        <f>DLIM!A22</f>
        <v>ISIC 28</v>
      </c>
      <c r="B22">
        <f>DLIM!B22</f>
        <v>1.4E-2</v>
      </c>
      <c r="C22">
        <f>DLIM!C22</f>
        <v>3.7857094189909124E-2</v>
      </c>
      <c r="D22">
        <f>DLIM!D22</f>
        <v>2.7568114610003149E-4</v>
      </c>
      <c r="E22">
        <f>DLIM!E22</f>
        <v>0.02</v>
      </c>
      <c r="F22">
        <f>DLIM!F22</f>
        <v>2.5000000000000001E-2</v>
      </c>
      <c r="G22">
        <f>DLIM!G22</f>
        <v>1.0999999999999999E-2</v>
      </c>
      <c r="H22">
        <f>DLIM!H22</f>
        <v>2.8000000000000001E-2</v>
      </c>
      <c r="I22">
        <f>DLIM!I22</f>
        <v>1.4E-2</v>
      </c>
      <c r="J22">
        <f>DLIM!J22</f>
        <v>0.01</v>
      </c>
      <c r="K22">
        <f>DLIM!K22</f>
        <v>4.0000000000000001E-3</v>
      </c>
      <c r="L22">
        <f>DLIM!L22</f>
        <v>7.0000000000000001E-3</v>
      </c>
      <c r="M22">
        <f>DLIM!M22</f>
        <v>0.01</v>
      </c>
      <c r="N22">
        <f>DLIM!N22</f>
        <v>2.1999999999999999E-2</v>
      </c>
      <c r="O22">
        <f>DLIM!O22</f>
        <v>1.5022061804000566E-2</v>
      </c>
      <c r="P22">
        <f>DLIM!P22</f>
        <v>7.0065347522013941E-3</v>
      </c>
      <c r="Q22">
        <f>DLIM!Q22</f>
        <v>1.4532373209956085E-2</v>
      </c>
      <c r="R22">
        <f>DLIM!R22</f>
        <v>8.7346090039939848E-3</v>
      </c>
      <c r="S22">
        <f>DLIM!S22</f>
        <v>3.2000000000000001E-2</v>
      </c>
      <c r="T22">
        <f>DLIM!T22</f>
        <v>1.4999999999999999E-2</v>
      </c>
      <c r="U22">
        <f>DLIM!U22</f>
        <v>3.1E-2</v>
      </c>
      <c r="V22">
        <f>DLIM!V22</f>
        <v>1.1399999999999999</v>
      </c>
      <c r="W22">
        <f>DLIM!W22</f>
        <v>3.5000000000000003E-2</v>
      </c>
      <c r="X22">
        <f>DLIM!X22</f>
        <v>8.1000000000000003E-2</v>
      </c>
      <c r="Y22">
        <f>DLIM!Y22</f>
        <v>3.4000000000000002E-2</v>
      </c>
      <c r="Z22">
        <f>DLIM!Z22</f>
        <v>1.2356671075203496E-2</v>
      </c>
      <c r="AA22">
        <f>DLIM!AA22</f>
        <v>1.5099426081019828E-4</v>
      </c>
      <c r="AB22">
        <f>DLIM!AB22</f>
        <v>1.7999999999999999E-2</v>
      </c>
      <c r="AC22">
        <f>DLIM!AC22</f>
        <v>2.8000000000000001E-2</v>
      </c>
      <c r="AD22">
        <f>DLIM!AD22</f>
        <v>5.0000000000000001E-3</v>
      </c>
      <c r="AE22">
        <f>DLIM!AE22</f>
        <v>1.2E-2</v>
      </c>
      <c r="AF22">
        <f>DLIM!AF22</f>
        <v>6.0000000000000001E-3</v>
      </c>
      <c r="AG22">
        <f>DLIM!AG22</f>
        <v>3.0000000000000001E-3</v>
      </c>
      <c r="AH22">
        <f>DLIM!AH22</f>
        <v>5.0000000000000001E-3</v>
      </c>
      <c r="AI22">
        <f>DLIM!AI22</f>
        <v>3.0000000000000001E-3</v>
      </c>
      <c r="AJ22">
        <f>DLIM!AJ22</f>
        <v>2E-3</v>
      </c>
      <c r="AK22">
        <f>DLIM!AK22</f>
        <v>3.0000000000000001E-3</v>
      </c>
      <c r="AL22">
        <f>DLIM!AL22</f>
        <v>8.0000000000000002E-3</v>
      </c>
      <c r="AM22">
        <f>DLIM!AM22</f>
        <v>3.0000000000000001E-3</v>
      </c>
      <c r="AN22">
        <f>DLIM!AN22</f>
        <v>4.0000000000000001E-3</v>
      </c>
      <c r="AO22">
        <f>DLIM!AO22</f>
        <v>6.0000000000000001E-3</v>
      </c>
      <c r="AP22">
        <f>DLIM!AP22</f>
        <v>1.0999999999999999E-2</v>
      </c>
      <c r="AQ22">
        <f>DLIM!AQ22</f>
        <v>0</v>
      </c>
    </row>
    <row r="23" spans="1:43" x14ac:dyDescent="0.25">
      <c r="A23" t="str">
        <f>DLIM!A23</f>
        <v>ISIC 29</v>
      </c>
      <c r="B23">
        <f>DLIM!B23</f>
        <v>8.0000000000000002E-3</v>
      </c>
      <c r="C23">
        <f>DLIM!C23</f>
        <v>3.1200784781548955E-3</v>
      </c>
      <c r="D23">
        <f>DLIM!D23</f>
        <v>2.4036401771406659E-4</v>
      </c>
      <c r="E23">
        <f>DLIM!E23</f>
        <v>2.3E-2</v>
      </c>
      <c r="F23">
        <f>DLIM!F23</f>
        <v>0.01</v>
      </c>
      <c r="G23">
        <f>DLIM!G23</f>
        <v>1.2999999999999999E-2</v>
      </c>
      <c r="H23">
        <f>DLIM!H23</f>
        <v>2.5999999999999999E-2</v>
      </c>
      <c r="I23">
        <f>DLIM!I23</f>
        <v>1.7000000000000001E-2</v>
      </c>
      <c r="J23">
        <f>DLIM!J23</f>
        <v>1.4E-2</v>
      </c>
      <c r="K23">
        <f>DLIM!K23</f>
        <v>2E-3</v>
      </c>
      <c r="L23">
        <f>DLIM!L23</f>
        <v>8.0000000000000002E-3</v>
      </c>
      <c r="M23">
        <f>DLIM!M23</f>
        <v>1.2E-2</v>
      </c>
      <c r="N23">
        <f>DLIM!N23</f>
        <v>1.6E-2</v>
      </c>
      <c r="O23">
        <f>DLIM!O23</f>
        <v>7.5922285070167501E-3</v>
      </c>
      <c r="P23">
        <f>DLIM!P23</f>
        <v>2.5511249837835093E-2</v>
      </c>
      <c r="Q23">
        <f>DLIM!Q23</f>
        <v>4.9180615329225521E-3</v>
      </c>
      <c r="R23">
        <f>DLIM!R23</f>
        <v>6.6322100651829748E-3</v>
      </c>
      <c r="S23">
        <f>DLIM!S23</f>
        <v>1.7999999999999999E-2</v>
      </c>
      <c r="T23">
        <f>DLIM!T23</f>
        <v>1.4E-2</v>
      </c>
      <c r="U23">
        <f>DLIM!U23</f>
        <v>0.04</v>
      </c>
      <c r="V23">
        <f>DLIM!V23</f>
        <v>3.4000000000000002E-2</v>
      </c>
      <c r="W23">
        <f>DLIM!W23</f>
        <v>1.3660000000000001</v>
      </c>
      <c r="X23">
        <f>DLIM!X23</f>
        <v>2.8000000000000001E-2</v>
      </c>
      <c r="Y23">
        <f>DLIM!Y23</f>
        <v>1.9E-2</v>
      </c>
      <c r="Z23">
        <f>DLIM!Z23</f>
        <v>3.1696817936150948E-3</v>
      </c>
      <c r="AA23">
        <f>DLIM!AA23</f>
        <v>7.9432952757799396E-4</v>
      </c>
      <c r="AB23">
        <f>DLIM!AB23</f>
        <v>1.7999999999999999E-2</v>
      </c>
      <c r="AC23">
        <f>DLIM!AC23</f>
        <v>1.7000000000000001E-2</v>
      </c>
      <c r="AD23">
        <f>DLIM!AD23</f>
        <v>1.2E-2</v>
      </c>
      <c r="AE23">
        <f>DLIM!AE23</f>
        <v>3.2000000000000001E-2</v>
      </c>
      <c r="AF23">
        <f>DLIM!AF23</f>
        <v>8.9999999999999993E-3</v>
      </c>
      <c r="AG23">
        <f>DLIM!AG23</f>
        <v>7.0000000000000001E-3</v>
      </c>
      <c r="AH23">
        <f>DLIM!AH23</f>
        <v>1.2E-2</v>
      </c>
      <c r="AI23">
        <f>DLIM!AI23</f>
        <v>5.0000000000000001E-3</v>
      </c>
      <c r="AJ23">
        <f>DLIM!AJ23</f>
        <v>4.0000000000000001E-3</v>
      </c>
      <c r="AK23">
        <f>DLIM!AK23</f>
        <v>3.0000000000000001E-3</v>
      </c>
      <c r="AL23">
        <f>DLIM!AL23</f>
        <v>8.9999999999999993E-3</v>
      </c>
      <c r="AM23">
        <f>DLIM!AM23</f>
        <v>7.0000000000000001E-3</v>
      </c>
      <c r="AN23">
        <f>DLIM!AN23</f>
        <v>5.0000000000000001E-3</v>
      </c>
      <c r="AO23">
        <f>DLIM!AO23</f>
        <v>8.0000000000000002E-3</v>
      </c>
      <c r="AP23">
        <f>DLIM!AP23</f>
        <v>0.01</v>
      </c>
      <c r="AQ23">
        <f>DLIM!AQ23</f>
        <v>0</v>
      </c>
    </row>
    <row r="24" spans="1:43" x14ac:dyDescent="0.25">
      <c r="A24" t="str">
        <f>DLIM!A24</f>
        <v>ISIC 30</v>
      </c>
      <c r="B24">
        <f>DLIM!B24</f>
        <v>2E-3</v>
      </c>
      <c r="C24">
        <f>DLIM!C24</f>
        <v>5.4089640613580334E-2</v>
      </c>
      <c r="D24">
        <f>DLIM!D24</f>
        <v>1.6770297123633443E-4</v>
      </c>
      <c r="E24">
        <f>DLIM!E24</f>
        <v>8.9999999999999993E-3</v>
      </c>
      <c r="F24">
        <f>DLIM!F24</f>
        <v>3.0000000000000001E-3</v>
      </c>
      <c r="G24">
        <f>DLIM!G24</f>
        <v>4.0000000000000001E-3</v>
      </c>
      <c r="H24">
        <f>DLIM!H24</f>
        <v>1.4E-2</v>
      </c>
      <c r="I24">
        <f>DLIM!I24</f>
        <v>6.0000000000000001E-3</v>
      </c>
      <c r="J24">
        <f>DLIM!J24</f>
        <v>4.0000000000000001E-3</v>
      </c>
      <c r="K24">
        <f>DLIM!K24</f>
        <v>1E-3</v>
      </c>
      <c r="L24">
        <f>DLIM!L24</f>
        <v>2E-3</v>
      </c>
      <c r="M24">
        <f>DLIM!M24</f>
        <v>4.0000000000000001E-3</v>
      </c>
      <c r="N24">
        <f>DLIM!N24</f>
        <v>4.0000000000000001E-3</v>
      </c>
      <c r="O24">
        <f>DLIM!O24</f>
        <v>6.2736924324310992E-4</v>
      </c>
      <c r="P24">
        <f>DLIM!P24</f>
        <v>1.5607981284937263E-3</v>
      </c>
      <c r="Q24">
        <f>DLIM!Q24</f>
        <v>1.9811314450860489E-3</v>
      </c>
      <c r="R24">
        <f>DLIM!R24</f>
        <v>2.1444236221941851E-4</v>
      </c>
      <c r="S24">
        <f>DLIM!S24</f>
        <v>7.0000000000000001E-3</v>
      </c>
      <c r="T24">
        <f>DLIM!T24</f>
        <v>4.0000000000000001E-3</v>
      </c>
      <c r="U24">
        <f>DLIM!U24</f>
        <v>5.0000000000000001E-3</v>
      </c>
      <c r="V24">
        <f>DLIM!V24</f>
        <v>8.9999999999999993E-3</v>
      </c>
      <c r="W24">
        <f>DLIM!W24</f>
        <v>5.0000000000000001E-3</v>
      </c>
      <c r="X24">
        <f>DLIM!X24</f>
        <v>1.052</v>
      </c>
      <c r="Y24">
        <f>DLIM!Y24</f>
        <v>6.0000000000000001E-3</v>
      </c>
      <c r="Z24">
        <f>DLIM!Z24</f>
        <v>5.3373669904288991E-4</v>
      </c>
      <c r="AA24">
        <f>DLIM!AA24</f>
        <v>3.5858648194796511E-5</v>
      </c>
      <c r="AB24">
        <f>DLIM!AB24</f>
        <v>2E-3</v>
      </c>
      <c r="AC24">
        <f>DLIM!AC24</f>
        <v>4.0000000000000001E-3</v>
      </c>
      <c r="AD24">
        <f>DLIM!AD24</f>
        <v>1E-3</v>
      </c>
      <c r="AE24">
        <f>DLIM!AE24</f>
        <v>8.0000000000000002E-3</v>
      </c>
      <c r="AF24">
        <f>DLIM!AF24</f>
        <v>2E-3</v>
      </c>
      <c r="AG24">
        <f>DLIM!AG24</f>
        <v>1E-3</v>
      </c>
      <c r="AH24">
        <f>DLIM!AH24</f>
        <v>1E-3</v>
      </c>
      <c r="AI24">
        <f>DLIM!AI24</f>
        <v>1E-3</v>
      </c>
      <c r="AJ24">
        <f>DLIM!AJ24</f>
        <v>1E-3</v>
      </c>
      <c r="AK24">
        <f>DLIM!AK24</f>
        <v>0</v>
      </c>
      <c r="AL24">
        <f>DLIM!AL24</f>
        <v>2E-3</v>
      </c>
      <c r="AM24">
        <f>DLIM!AM24</f>
        <v>3.0000000000000001E-3</v>
      </c>
      <c r="AN24">
        <f>DLIM!AN24</f>
        <v>1E-3</v>
      </c>
      <c r="AO24">
        <f>DLIM!AO24</f>
        <v>2E-3</v>
      </c>
      <c r="AP24">
        <f>DLIM!AP24</f>
        <v>2E-3</v>
      </c>
      <c r="AQ24">
        <f>DLIM!AQ24</f>
        <v>0</v>
      </c>
    </row>
    <row r="25" spans="1:43" x14ac:dyDescent="0.25">
      <c r="A25" t="str">
        <f>DLIM!A25</f>
        <v>ISIC 31T33</v>
      </c>
      <c r="B25">
        <f>DLIM!B25</f>
        <v>2E-3</v>
      </c>
      <c r="C25">
        <f>DLIM!C25</f>
        <v>1.7683403832671511E-3</v>
      </c>
      <c r="D25">
        <f>DLIM!D25</f>
        <v>4.8478493432621735E-4</v>
      </c>
      <c r="E25">
        <f>DLIM!E25</f>
        <v>8.0000000000000002E-3</v>
      </c>
      <c r="F25">
        <f>DLIM!F25</f>
        <v>7.0000000000000001E-3</v>
      </c>
      <c r="G25">
        <f>DLIM!G25</f>
        <v>1.2E-2</v>
      </c>
      <c r="H25">
        <f>DLIM!H25</f>
        <v>4.4999999999999998E-2</v>
      </c>
      <c r="I25">
        <f>DLIM!I25</f>
        <v>1.7999999999999999E-2</v>
      </c>
      <c r="J25">
        <f>DLIM!J25</f>
        <v>1.2E-2</v>
      </c>
      <c r="K25">
        <f>DLIM!K25</f>
        <v>1E-3</v>
      </c>
      <c r="L25">
        <f>DLIM!L25</f>
        <v>6.0000000000000001E-3</v>
      </c>
      <c r="M25">
        <f>DLIM!M25</f>
        <v>0.01</v>
      </c>
      <c r="N25">
        <f>DLIM!N25</f>
        <v>2E-3</v>
      </c>
      <c r="O25">
        <f>DLIM!O25</f>
        <v>1.4439655413144407E-3</v>
      </c>
      <c r="P25">
        <f>DLIM!P25</f>
        <v>1.4213902541386366E-3</v>
      </c>
      <c r="Q25">
        <f>DLIM!Q25</f>
        <v>1.073337619623796E-3</v>
      </c>
      <c r="R25">
        <f>DLIM!R25</f>
        <v>1.2468937715325399E-3</v>
      </c>
      <c r="S25">
        <f>DLIM!S25</f>
        <v>1.2999999999999999E-2</v>
      </c>
      <c r="T25">
        <f>DLIM!T25</f>
        <v>0.01</v>
      </c>
      <c r="U25">
        <f>DLIM!U25</f>
        <v>1.2E-2</v>
      </c>
      <c r="V25">
        <f>DLIM!V25</f>
        <v>1.4E-2</v>
      </c>
      <c r="W25">
        <f>DLIM!W25</f>
        <v>0.01</v>
      </c>
      <c r="X25">
        <f>DLIM!X25</f>
        <v>2.4E-2</v>
      </c>
      <c r="Y25">
        <f>DLIM!Y25</f>
        <v>1.0409999999999999</v>
      </c>
      <c r="Z25">
        <f>DLIM!Z25</f>
        <v>8.5772791978996617E-4</v>
      </c>
      <c r="AA25">
        <f>DLIM!AA25</f>
        <v>3.0333911101877422E-4</v>
      </c>
      <c r="AB25">
        <f>DLIM!AB25</f>
        <v>5.0000000000000001E-3</v>
      </c>
      <c r="AC25">
        <f>DLIM!AC25</f>
        <v>1.4E-2</v>
      </c>
      <c r="AD25">
        <f>DLIM!AD25</f>
        <v>5.0000000000000001E-3</v>
      </c>
      <c r="AE25">
        <f>DLIM!AE25</f>
        <v>4.0000000000000001E-3</v>
      </c>
      <c r="AF25">
        <f>DLIM!AF25</f>
        <v>1.0999999999999999E-2</v>
      </c>
      <c r="AG25">
        <f>DLIM!AG25</f>
        <v>6.0000000000000001E-3</v>
      </c>
      <c r="AH25">
        <f>DLIM!AH25</f>
        <v>5.0000000000000001E-3</v>
      </c>
      <c r="AI25">
        <f>DLIM!AI25</f>
        <v>4.0000000000000001E-3</v>
      </c>
      <c r="AJ25">
        <f>DLIM!AJ25</f>
        <v>4.0000000000000001E-3</v>
      </c>
      <c r="AK25">
        <f>DLIM!AK25</f>
        <v>5.0000000000000001E-3</v>
      </c>
      <c r="AL25">
        <f>DLIM!AL25</f>
        <v>2E-3</v>
      </c>
      <c r="AM25">
        <f>DLIM!AM25</f>
        <v>5.0000000000000001E-3</v>
      </c>
      <c r="AN25">
        <f>DLIM!AN25</f>
        <v>1.4999999999999999E-2</v>
      </c>
      <c r="AO25">
        <f>DLIM!AO25</f>
        <v>8.0000000000000002E-3</v>
      </c>
      <c r="AP25">
        <f>DLIM!AP25</f>
        <v>2E-3</v>
      </c>
      <c r="AQ25">
        <f>DLIM!AQ25</f>
        <v>0</v>
      </c>
    </row>
    <row r="26" spans="1:43" x14ac:dyDescent="0.25">
      <c r="A26" t="str">
        <f>DLIM!A26</f>
        <v>ISIC 351</v>
      </c>
      <c r="B26">
        <f>DLIM!B26</f>
        <v>1.5819131802842798E-3</v>
      </c>
      <c r="C26">
        <f>DLIM!C26</f>
        <v>6.3496216007708449E-4</v>
      </c>
      <c r="D26">
        <f>DLIM!D26</f>
        <v>1.2956997019521012E-4</v>
      </c>
      <c r="E26">
        <f>DLIM!E26</f>
        <v>4.4832853960995465E-4</v>
      </c>
      <c r="F26">
        <f>DLIM!F26</f>
        <v>0</v>
      </c>
      <c r="G26">
        <f>DLIM!G26</f>
        <v>1.7853594249723694E-3</v>
      </c>
      <c r="H26">
        <f>DLIM!H26</f>
        <v>5.0273859243918162E-3</v>
      </c>
      <c r="I26">
        <f>DLIM!I26</f>
        <v>6.1026223787721432E-3</v>
      </c>
      <c r="J26">
        <f>DLIM!J26</f>
        <v>5.6514694111992458E-3</v>
      </c>
      <c r="K26">
        <f>DLIM!K26</f>
        <v>3.6291225979839551E-3</v>
      </c>
      <c r="L26">
        <f>DLIM!L26</f>
        <v>1.6669018722170473E-2</v>
      </c>
      <c r="M26">
        <f>DLIM!M26</f>
        <v>7.3975039678391905E-3</v>
      </c>
      <c r="N26">
        <f>DLIM!N26</f>
        <v>3.0541460160173591E-3</v>
      </c>
      <c r="O26">
        <f>DLIM!O26</f>
        <v>1.9265084033700413E-3</v>
      </c>
      <c r="P26">
        <f>DLIM!P26</f>
        <v>2.082823997232924E-3</v>
      </c>
      <c r="Q26">
        <f>DLIM!Q26</f>
        <v>5.4571686468419291E-3</v>
      </c>
      <c r="R26">
        <f>DLIM!R26</f>
        <v>6.7424957704190092E-3</v>
      </c>
      <c r="S26">
        <f>DLIM!S26</f>
        <v>4.1762105114931912E-3</v>
      </c>
      <c r="T26">
        <f>DLIM!T26</f>
        <v>2.7425222250410655E-3</v>
      </c>
      <c r="U26">
        <f>DLIM!U26</f>
        <v>2.0994236853284802E-3</v>
      </c>
      <c r="V26">
        <f>DLIM!V26</f>
        <v>2.6862018773112289E-3</v>
      </c>
      <c r="W26">
        <f>DLIM!W26</f>
        <v>1.9276672470210942E-3</v>
      </c>
      <c r="X26">
        <f>DLIM!X26</f>
        <v>1.0298635366841869E-3</v>
      </c>
      <c r="Y26">
        <f>DLIM!Y26</f>
        <v>2.7404465103852333E-3</v>
      </c>
      <c r="Z26">
        <f>DLIM!Z26</f>
        <v>1.0017142391764473</v>
      </c>
      <c r="AA26">
        <f>DLIM!AA26</f>
        <v>5.051571051358235E-5</v>
      </c>
      <c r="AB26">
        <f>DLIM!AB26</f>
        <v>5.7509591850024638E-3</v>
      </c>
      <c r="AC26">
        <f>DLIM!AC26</f>
        <v>1.9261107218885457E-3</v>
      </c>
      <c r="AD26">
        <f>DLIM!AD26</f>
        <v>3.0001492141461862E-10</v>
      </c>
      <c r="AE26">
        <f>DLIM!AE26</f>
        <v>2.9291357941046715E-4</v>
      </c>
      <c r="AF26">
        <f>DLIM!AF26</f>
        <v>1.4832117806881367E-3</v>
      </c>
      <c r="AG26">
        <f>DLIM!AG26</f>
        <v>0</v>
      </c>
      <c r="AH26">
        <f>DLIM!AH26</f>
        <v>3.8332386231544698E-10</v>
      </c>
      <c r="AI26">
        <f>DLIM!AI26</f>
        <v>3.4398109852946761E-4</v>
      </c>
      <c r="AJ26">
        <f>DLIM!AJ26</f>
        <v>8.940435787665712E-4</v>
      </c>
      <c r="AK26">
        <f>DLIM!AK26</f>
        <v>2.4500931884960612E-3</v>
      </c>
      <c r="AL26">
        <f>DLIM!AL26</f>
        <v>1.6920933117816265E-3</v>
      </c>
      <c r="AM26">
        <f>DLIM!AM26</f>
        <v>2.4040452113033134E-3</v>
      </c>
      <c r="AN26">
        <f>DLIM!AN26</f>
        <v>5.4276678847157518E-3</v>
      </c>
      <c r="AO26">
        <f>DLIM!AO26</f>
        <v>4.0367008124595908E-3</v>
      </c>
      <c r="AP26">
        <f>DLIM!AP26</f>
        <v>2.6699744544506055E-3</v>
      </c>
      <c r="AQ26">
        <f>DLIM!AQ26</f>
        <v>1.2505023159877128E-2</v>
      </c>
    </row>
    <row r="27" spans="1:43" x14ac:dyDescent="0.25">
      <c r="A27" t="str">
        <f>DLIM!A27</f>
        <v>ISIC 352T353</v>
      </c>
      <c r="B27">
        <f>DLIM!B27</f>
        <v>6.4785362078719746E-4</v>
      </c>
      <c r="C27">
        <f>DLIM!C27</f>
        <v>7.3686417796634798E-4</v>
      </c>
      <c r="D27">
        <f>DLIM!D27</f>
        <v>6.7850315542819801E-5</v>
      </c>
      <c r="E27">
        <f>DLIM!E27</f>
        <v>1.8202895061473587E-4</v>
      </c>
      <c r="F27">
        <f>DLIM!F27</f>
        <v>0</v>
      </c>
      <c r="G27">
        <f>DLIM!G27</f>
        <v>8.2062742816720719E-4</v>
      </c>
      <c r="H27">
        <f>DLIM!H27</f>
        <v>2.7211160049105576E-3</v>
      </c>
      <c r="I27">
        <f>DLIM!I27</f>
        <v>2.5612870130327912E-3</v>
      </c>
      <c r="J27">
        <f>DLIM!J27</f>
        <v>2.0830720820590024E-3</v>
      </c>
      <c r="K27">
        <f>DLIM!K27</f>
        <v>6.2309084721294556E-3</v>
      </c>
      <c r="L27">
        <f>DLIM!L27</f>
        <v>2.7935876020920656E-3</v>
      </c>
      <c r="M27">
        <f>DLIM!M27</f>
        <v>1.1100852236009646E-3</v>
      </c>
      <c r="N27">
        <f>DLIM!N27</f>
        <v>2.6360855957963426E-3</v>
      </c>
      <c r="O27">
        <f>DLIM!O27</f>
        <v>4.671073153817676E-3</v>
      </c>
      <c r="P27">
        <f>DLIM!P27</f>
        <v>8.5148707650048439E-4</v>
      </c>
      <c r="Q27">
        <f>DLIM!Q27</f>
        <v>8.3318865007071044E-3</v>
      </c>
      <c r="R27">
        <f>DLIM!R27</f>
        <v>5.9088403426749703E-3</v>
      </c>
      <c r="S27">
        <f>DLIM!S27</f>
        <v>5.1523100470778323E-3</v>
      </c>
      <c r="T27">
        <f>DLIM!T27</f>
        <v>2.4656011524144465E-3</v>
      </c>
      <c r="U27">
        <f>DLIM!U27</f>
        <v>3.4014469367135546E-3</v>
      </c>
      <c r="V27">
        <f>DLIM!V27</f>
        <v>3.0872184572080939E-3</v>
      </c>
      <c r="W27">
        <f>DLIM!W27</f>
        <v>1.5487186184878251E-3</v>
      </c>
      <c r="X27">
        <f>DLIM!X27</f>
        <v>7.5579815581735133E-4</v>
      </c>
      <c r="Y27">
        <f>DLIM!Y27</f>
        <v>1.8939300101452779E-3</v>
      </c>
      <c r="Z27">
        <f>DLIM!Z27</f>
        <v>9.1296361648343455E-2</v>
      </c>
      <c r="AA27">
        <f>DLIM!AA27</f>
        <v>1.0021894025262077</v>
      </c>
      <c r="AB27">
        <f>DLIM!AB27</f>
        <v>4.27145535874166E-3</v>
      </c>
      <c r="AC27">
        <f>DLIM!AC27</f>
        <v>2.0089981009767275E-3</v>
      </c>
      <c r="AD27">
        <f>DLIM!AD27</f>
        <v>4.6253287341504289E-10</v>
      </c>
      <c r="AE27">
        <f>DLIM!AE27</f>
        <v>2.2622269010640935E-4</v>
      </c>
      <c r="AF27">
        <f>DLIM!AF27</f>
        <v>7.6114518909936883E-4</v>
      </c>
      <c r="AG27">
        <f>DLIM!AG27</f>
        <v>0</v>
      </c>
      <c r="AH27">
        <f>DLIM!AH27</f>
        <v>5.8620772151995581E-10</v>
      </c>
      <c r="AI27">
        <f>DLIM!AI27</f>
        <v>1.4272867087687332E-4</v>
      </c>
      <c r="AJ27">
        <f>DLIM!AJ27</f>
        <v>4.5691785376682589E-4</v>
      </c>
      <c r="AK27">
        <f>DLIM!AK27</f>
        <v>1.1663814421168004E-3</v>
      </c>
      <c r="AL27">
        <f>DLIM!AL27</f>
        <v>1.2934754628616991E-3</v>
      </c>
      <c r="AM27">
        <f>DLIM!AM27</f>
        <v>2.183431251372455E-3</v>
      </c>
      <c r="AN27">
        <f>DLIM!AN27</f>
        <v>5.4334392443287586E-3</v>
      </c>
      <c r="AO27">
        <f>DLIM!AO27</f>
        <v>7.4375758633124745E-3</v>
      </c>
      <c r="AP27">
        <f>DLIM!AP27</f>
        <v>2.2019061508501388E-3</v>
      </c>
      <c r="AQ27">
        <f>DLIM!AQ27</f>
        <v>6.613188557916011E-3</v>
      </c>
    </row>
    <row r="28" spans="1:43" x14ac:dyDescent="0.25">
      <c r="A28" t="str">
        <f>DLIM!A28</f>
        <v>ISIC 36T39</v>
      </c>
      <c r="B28">
        <f>DLIM!B28</f>
        <v>7.0083372654165994E-4</v>
      </c>
      <c r="C28">
        <f>DLIM!C28</f>
        <v>3.8078949784925409E-4</v>
      </c>
      <c r="D28">
        <f>DLIM!D28</f>
        <v>5.7514536921717094E-5</v>
      </c>
      <c r="E28">
        <f>DLIM!E28</f>
        <v>7.0000000000000001E-3</v>
      </c>
      <c r="F28">
        <f>DLIM!F28</f>
        <v>5.0000000000000001E-3</v>
      </c>
      <c r="G28">
        <f>DLIM!G28</f>
        <v>7.0000000000000001E-3</v>
      </c>
      <c r="H28">
        <f>DLIM!H28</f>
        <v>7.0000000000000001E-3</v>
      </c>
      <c r="I28">
        <f>DLIM!I28</f>
        <v>7.0000000000000001E-3</v>
      </c>
      <c r="J28">
        <f>DLIM!J28</f>
        <v>1.7000000000000001E-2</v>
      </c>
      <c r="K28">
        <f>DLIM!K28</f>
        <v>1E-3</v>
      </c>
      <c r="L28">
        <f>DLIM!L28</f>
        <v>7.0000000000000001E-3</v>
      </c>
      <c r="M28">
        <f>DLIM!M28</f>
        <v>5.0000000000000001E-3</v>
      </c>
      <c r="N28">
        <f>DLIM!N28</f>
        <v>6.3700466290516128E-3</v>
      </c>
      <c r="O28">
        <f>DLIM!O28</f>
        <v>2.8850453597628663E-2</v>
      </c>
      <c r="P28">
        <f>DLIM!P28</f>
        <v>6.8823547149160394E-4</v>
      </c>
      <c r="Q28">
        <f>DLIM!Q28</f>
        <v>3.6498361346925575E-3</v>
      </c>
      <c r="R28">
        <f>DLIM!R28</f>
        <v>4.7010756879237907E-3</v>
      </c>
      <c r="S28">
        <f>DLIM!S28</f>
        <v>1.2E-2</v>
      </c>
      <c r="T28">
        <f>DLIM!T28</f>
        <v>3.0000000000000001E-3</v>
      </c>
      <c r="U28">
        <f>DLIM!U28</f>
        <v>7.0000000000000001E-3</v>
      </c>
      <c r="V28">
        <f>DLIM!V28</f>
        <v>8.9999999999999993E-3</v>
      </c>
      <c r="W28">
        <f>DLIM!W28</f>
        <v>7.0000000000000001E-3</v>
      </c>
      <c r="X28">
        <f>DLIM!X28</f>
        <v>7.0000000000000001E-3</v>
      </c>
      <c r="Y28">
        <f>DLIM!Y28</f>
        <v>7.0000000000000001E-3</v>
      </c>
      <c r="Z28">
        <f>DLIM!Z28</f>
        <v>2.0779677975514586E-2</v>
      </c>
      <c r="AA28">
        <f>DLIM!AA28</f>
        <v>1.3977513745941551E-4</v>
      </c>
      <c r="AB28">
        <f>DLIM!AB28</f>
        <v>1.032</v>
      </c>
      <c r="AC28">
        <f>DLIM!AC28</f>
        <v>6.0000000000000001E-3</v>
      </c>
      <c r="AD28">
        <f>DLIM!AD28</f>
        <v>3.0000000000000001E-3</v>
      </c>
      <c r="AE28">
        <f>DLIM!AE28</f>
        <v>9.8220487054951171E-5</v>
      </c>
      <c r="AF28">
        <f>DLIM!AF28</f>
        <v>1.4999999999999999E-2</v>
      </c>
      <c r="AG28">
        <f>DLIM!AG28</f>
        <v>4.0000000000000001E-3</v>
      </c>
      <c r="AH28">
        <f>DLIM!AH28</f>
        <v>5.0000000000000001E-3</v>
      </c>
      <c r="AI28">
        <f>DLIM!AI28</f>
        <v>2E-3</v>
      </c>
      <c r="AJ28">
        <f>DLIM!AJ28</f>
        <v>3.0000000000000001E-3</v>
      </c>
      <c r="AK28">
        <f>DLIM!AK28</f>
        <v>4.0000000000000001E-3</v>
      </c>
      <c r="AL28">
        <f>DLIM!AL28</f>
        <v>5.2533013712973971E-4</v>
      </c>
      <c r="AM28">
        <f>DLIM!AM28</f>
        <v>4.0000000000000001E-3</v>
      </c>
      <c r="AN28">
        <f>DLIM!AN28</f>
        <v>6.0000000000000001E-3</v>
      </c>
      <c r="AO28">
        <f>DLIM!AO28</f>
        <v>1.0999999999999999E-2</v>
      </c>
      <c r="AP28">
        <f>DLIM!AP28</f>
        <v>2.2038938211281171E-3</v>
      </c>
      <c r="AQ28">
        <f>DLIM!AQ28</f>
        <v>0</v>
      </c>
    </row>
    <row r="29" spans="1:43" x14ac:dyDescent="0.25">
      <c r="A29" t="str">
        <f>DLIM!A29</f>
        <v>ISIC 41T43</v>
      </c>
      <c r="B29">
        <f>DLIM!B29</f>
        <v>1E-3</v>
      </c>
      <c r="C29">
        <f>DLIM!C29</f>
        <v>2.5079808897656304E-4</v>
      </c>
      <c r="D29">
        <f>DLIM!D29</f>
        <v>7.2969172134978308E-5</v>
      </c>
      <c r="E29">
        <f>DLIM!E29</f>
        <v>6.0000000000000001E-3</v>
      </c>
      <c r="F29">
        <f>DLIM!F29</f>
        <v>1.4E-2</v>
      </c>
      <c r="G29">
        <f>DLIM!G29</f>
        <v>3.0000000000000001E-3</v>
      </c>
      <c r="H29">
        <f>DLIM!H29</f>
        <v>3.0000000000000001E-3</v>
      </c>
      <c r="I29">
        <f>DLIM!I29</f>
        <v>4.0000000000000001E-3</v>
      </c>
      <c r="J29">
        <f>DLIM!J29</f>
        <v>3.0000000000000001E-3</v>
      </c>
      <c r="K29">
        <f>DLIM!K29</f>
        <v>1E-3</v>
      </c>
      <c r="L29">
        <f>DLIM!L29</f>
        <v>3.0000000000000001E-3</v>
      </c>
      <c r="M29">
        <f>DLIM!M29</f>
        <v>3.0000000000000001E-3</v>
      </c>
      <c r="N29">
        <f>DLIM!N29</f>
        <v>1E-3</v>
      </c>
      <c r="O29">
        <f>DLIM!O29</f>
        <v>4.7302820637633162E-4</v>
      </c>
      <c r="P29">
        <f>DLIM!P29</f>
        <v>1.8301637127805348E-4</v>
      </c>
      <c r="Q29">
        <f>DLIM!Q29</f>
        <v>4.01250877863644E-4</v>
      </c>
      <c r="R29">
        <f>DLIM!R29</f>
        <v>7.2895792794187343E-4</v>
      </c>
      <c r="S29">
        <f>DLIM!S29</f>
        <v>4.0000000000000001E-3</v>
      </c>
      <c r="T29">
        <f>DLIM!T29</f>
        <v>2E-3</v>
      </c>
      <c r="U29">
        <f>DLIM!U29</f>
        <v>4.0000000000000001E-3</v>
      </c>
      <c r="V29">
        <f>DLIM!V29</f>
        <v>3.0000000000000001E-3</v>
      </c>
      <c r="W29">
        <f>DLIM!W29</f>
        <v>3.0000000000000001E-3</v>
      </c>
      <c r="X29">
        <f>DLIM!X29</f>
        <v>3.0000000000000001E-3</v>
      </c>
      <c r="Y29">
        <f>DLIM!Y29</f>
        <v>3.0000000000000001E-3</v>
      </c>
      <c r="Z29">
        <f>DLIM!Z29</f>
        <v>1.0189133295629078E-3</v>
      </c>
      <c r="AA29">
        <f>DLIM!AA29</f>
        <v>2.1870501501117349E-5</v>
      </c>
      <c r="AB29">
        <f>DLIM!AB29</f>
        <v>4.0000000000000001E-3</v>
      </c>
      <c r="AC29">
        <f>DLIM!AC29</f>
        <v>1.0029999999999999</v>
      </c>
      <c r="AD29">
        <f>DLIM!AD29</f>
        <v>6.0000000000000001E-3</v>
      </c>
      <c r="AE29">
        <f>DLIM!AE29</f>
        <v>2E-3</v>
      </c>
      <c r="AF29">
        <f>DLIM!AF29</f>
        <v>6.0000000000000001E-3</v>
      </c>
      <c r="AG29">
        <f>DLIM!AG29</f>
        <v>4.0000000000000001E-3</v>
      </c>
      <c r="AH29">
        <f>DLIM!AH29</f>
        <v>8.0000000000000002E-3</v>
      </c>
      <c r="AI29">
        <f>DLIM!AI29</f>
        <v>3.0000000000000001E-3</v>
      </c>
      <c r="AJ29">
        <f>DLIM!AJ29</f>
        <v>4.0000000000000001E-3</v>
      </c>
      <c r="AK29">
        <f>DLIM!AK29</f>
        <v>0.04</v>
      </c>
      <c r="AL29">
        <f>DLIM!AL29</f>
        <v>2E-3</v>
      </c>
      <c r="AM29">
        <f>DLIM!AM29</f>
        <v>6.0000000000000001E-3</v>
      </c>
      <c r="AN29">
        <f>DLIM!AN29</f>
        <v>3.0000000000000001E-3</v>
      </c>
      <c r="AO29">
        <f>DLIM!AO29</f>
        <v>3.0000000000000001E-3</v>
      </c>
      <c r="AP29">
        <f>DLIM!AP29</f>
        <v>3.0000000000000001E-3</v>
      </c>
      <c r="AQ29">
        <f>DLIM!AQ29</f>
        <v>0</v>
      </c>
    </row>
    <row r="30" spans="1:43" x14ac:dyDescent="0.25">
      <c r="A30" t="str">
        <f>DLIM!A30</f>
        <v>ISIC 45T47</v>
      </c>
      <c r="B30">
        <f>DLIM!B30</f>
        <v>0.1</v>
      </c>
      <c r="C30">
        <f>DLIM!C30</f>
        <v>1.2779793734337732E-2</v>
      </c>
      <c r="D30">
        <f>DLIM!D30</f>
        <v>1.2401735384307935E-3</v>
      </c>
      <c r="E30">
        <f>DLIM!E30</f>
        <v>4.3999999999999997E-2</v>
      </c>
      <c r="F30">
        <f>DLIM!F30</f>
        <v>0.03</v>
      </c>
      <c r="G30">
        <f>DLIM!G30</f>
        <v>0.182</v>
      </c>
      <c r="H30">
        <f>DLIM!H30</f>
        <v>0.13600000000000001</v>
      </c>
      <c r="I30">
        <f>DLIM!I30</f>
        <v>0.111</v>
      </c>
      <c r="J30">
        <f>DLIM!J30</f>
        <v>0.1</v>
      </c>
      <c r="K30">
        <f>DLIM!K30</f>
        <v>1.4999999999999999E-2</v>
      </c>
      <c r="L30">
        <f>DLIM!L30</f>
        <v>7.5999999999999998E-2</v>
      </c>
      <c r="M30">
        <f>DLIM!M30</f>
        <v>8.5999999999999993E-2</v>
      </c>
      <c r="N30">
        <f>DLIM!N30</f>
        <v>0.11</v>
      </c>
      <c r="O30">
        <f>DLIM!O30</f>
        <v>1.0949830831003071E-2</v>
      </c>
      <c r="P30">
        <f>DLIM!P30</f>
        <v>1.2220300120254553E-2</v>
      </c>
      <c r="Q30">
        <f>DLIM!Q30</f>
        <v>6.9027678710016143E-3</v>
      </c>
      <c r="R30">
        <f>DLIM!R30</f>
        <v>5.616384664826969E-3</v>
      </c>
      <c r="S30">
        <f>DLIM!S30</f>
        <v>6.8000000000000005E-2</v>
      </c>
      <c r="T30">
        <f>DLIM!T30</f>
        <v>5.8000000000000003E-2</v>
      </c>
      <c r="U30">
        <f>DLIM!U30</f>
        <v>8.1000000000000003E-2</v>
      </c>
      <c r="V30">
        <f>DLIM!V30</f>
        <v>7.3999999999999996E-2</v>
      </c>
      <c r="W30">
        <f>DLIM!W30</f>
        <v>9.9000000000000005E-2</v>
      </c>
      <c r="X30">
        <f>DLIM!X30</f>
        <v>7.4999999999999997E-2</v>
      </c>
      <c r="Y30">
        <f>DLIM!Y30</f>
        <v>9.5000000000000001E-2</v>
      </c>
      <c r="Z30">
        <f>DLIM!Z30</f>
        <v>7.1237006402708851E-3</v>
      </c>
      <c r="AA30">
        <f>DLIM!AA30</f>
        <v>6.3106699734376986E-4</v>
      </c>
      <c r="AB30">
        <f>DLIM!AB30</f>
        <v>4.4999999999999998E-2</v>
      </c>
      <c r="AC30">
        <f>DLIM!AC30</f>
        <v>6.6000000000000003E-2</v>
      </c>
      <c r="AD30">
        <f>DLIM!AD30</f>
        <v>1.0489999999999999</v>
      </c>
      <c r="AE30">
        <f>DLIM!AE30</f>
        <v>4.9000000000000002E-2</v>
      </c>
      <c r="AF30">
        <f>DLIM!AF30</f>
        <v>0.17399999999999999</v>
      </c>
      <c r="AG30">
        <f>DLIM!AG30</f>
        <v>0.04</v>
      </c>
      <c r="AH30">
        <f>DLIM!AH30</f>
        <v>8.4000000000000005E-2</v>
      </c>
      <c r="AI30">
        <f>DLIM!AI30</f>
        <v>2.5000000000000001E-2</v>
      </c>
      <c r="AJ30">
        <f>DLIM!AJ30</f>
        <v>2.4E-2</v>
      </c>
      <c r="AK30">
        <f>DLIM!AK30</f>
        <v>1.6E-2</v>
      </c>
      <c r="AL30">
        <f>DLIM!AL30</f>
        <v>4.7E-2</v>
      </c>
      <c r="AM30">
        <f>DLIM!AM30</f>
        <v>2.5999999999999999E-2</v>
      </c>
      <c r="AN30">
        <f>DLIM!AN30</f>
        <v>4.2000000000000003E-2</v>
      </c>
      <c r="AO30">
        <f>DLIM!AO30</f>
        <v>8.4000000000000005E-2</v>
      </c>
      <c r="AP30">
        <f>DLIM!AP30</f>
        <v>7.4999999999999997E-2</v>
      </c>
      <c r="AQ30">
        <f>DLIM!AQ30</f>
        <v>0</v>
      </c>
    </row>
    <row r="31" spans="1:43" x14ac:dyDescent="0.25">
      <c r="A31" t="str">
        <f>DLIM!A31</f>
        <v>ISIC 49T53</v>
      </c>
      <c r="B31">
        <f>DLIM!B31</f>
        <v>1.6E-2</v>
      </c>
      <c r="C31">
        <f>DLIM!C31</f>
        <v>3.800452541844261E-3</v>
      </c>
      <c r="D31">
        <f>DLIM!D31</f>
        <v>6.4062558060898648E-4</v>
      </c>
      <c r="E31">
        <f>DLIM!E31</f>
        <v>4.8000000000000001E-2</v>
      </c>
      <c r="F31">
        <f>DLIM!F31</f>
        <v>8.0000000000000002E-3</v>
      </c>
      <c r="G31">
        <f>DLIM!G31</f>
        <v>3.1E-2</v>
      </c>
      <c r="H31">
        <f>DLIM!H31</f>
        <v>2.5999999999999999E-2</v>
      </c>
      <c r="I31">
        <f>DLIM!I31</f>
        <v>5.0999999999999997E-2</v>
      </c>
      <c r="J31">
        <f>DLIM!J31</f>
        <v>4.3999999999999997E-2</v>
      </c>
      <c r="K31">
        <f>DLIM!K31</f>
        <v>2.1000000000000001E-2</v>
      </c>
      <c r="L31">
        <f>DLIM!L31</f>
        <v>2.5922119263434734E-3</v>
      </c>
      <c r="M31">
        <f>DLIM!M31</f>
        <v>5.2393284860936555E-3</v>
      </c>
      <c r="N31">
        <f>DLIM!N31</f>
        <v>3.1E-2</v>
      </c>
      <c r="O31">
        <f>DLIM!O31</f>
        <v>1.1919829251146688E-2</v>
      </c>
      <c r="P31">
        <f>DLIM!P31</f>
        <v>5.9847442459629467E-2</v>
      </c>
      <c r="Q31">
        <f>DLIM!Q31</f>
        <v>1.5834543208812651E-2</v>
      </c>
      <c r="R31">
        <f>DLIM!R31</f>
        <v>7.315587438443058E-3</v>
      </c>
      <c r="S31">
        <f>DLIM!S31</f>
        <v>2.7E-2</v>
      </c>
      <c r="T31">
        <f>DLIM!T31</f>
        <v>1.7999999999999999E-2</v>
      </c>
      <c r="U31">
        <f>DLIM!U31</f>
        <v>2.4E-2</v>
      </c>
      <c r="V31">
        <f>DLIM!V31</f>
        <v>2.5999999999999999E-2</v>
      </c>
      <c r="W31">
        <f>DLIM!W31</f>
        <v>2.3E-2</v>
      </c>
      <c r="X31">
        <f>DLIM!X31</f>
        <v>2.7E-2</v>
      </c>
      <c r="Y31">
        <f>DLIM!Y31</f>
        <v>3.4000000000000002E-2</v>
      </c>
      <c r="Z31">
        <f>DLIM!Z31</f>
        <v>2.0525806664870158E-3</v>
      </c>
      <c r="AA31">
        <f>DLIM!AA31</f>
        <v>4.4443060223889802E-4</v>
      </c>
      <c r="AB31">
        <f>DLIM!AB31</f>
        <v>8.2529002207399269E-3</v>
      </c>
      <c r="AC31">
        <f>DLIM!AC31</f>
        <v>2.9000000000000001E-2</v>
      </c>
      <c r="AD31">
        <f>DLIM!AD31</f>
        <v>5.2999999999999999E-2</v>
      </c>
      <c r="AE31">
        <f>DLIM!AE31</f>
        <v>1.135</v>
      </c>
      <c r="AF31">
        <f>DLIM!AF31</f>
        <v>2.1000000000000001E-2</v>
      </c>
      <c r="AG31">
        <f>DLIM!AG31</f>
        <v>3.3000000000000002E-2</v>
      </c>
      <c r="AH31">
        <f>DLIM!AH31</f>
        <v>2.3E-2</v>
      </c>
      <c r="AI31">
        <f>DLIM!AI31</f>
        <v>2.1999999999999999E-2</v>
      </c>
      <c r="AJ31">
        <f>DLIM!AJ31</f>
        <v>2.1000000000000001E-2</v>
      </c>
      <c r="AK31">
        <f>DLIM!AK31</f>
        <v>6.0000000000000001E-3</v>
      </c>
      <c r="AL31">
        <f>DLIM!AL31</f>
        <v>2.5999999999999999E-2</v>
      </c>
      <c r="AM31">
        <f>DLIM!AM31</f>
        <v>1.7999999999999999E-2</v>
      </c>
      <c r="AN31">
        <f>DLIM!AN31</f>
        <v>1.7999999999999999E-2</v>
      </c>
      <c r="AO31">
        <f>DLIM!AO31</f>
        <v>1.7999999999999999E-2</v>
      </c>
      <c r="AP31">
        <f>DLIM!AP31</f>
        <v>2.7E-2</v>
      </c>
      <c r="AQ31">
        <f>DLIM!AQ31</f>
        <v>0</v>
      </c>
    </row>
    <row r="32" spans="1:43" x14ac:dyDescent="0.25">
      <c r="A32" t="str">
        <f>DLIM!A32</f>
        <v>ISIC 55T56</v>
      </c>
      <c r="B32">
        <f>DLIM!B32</f>
        <v>3.0000000000000001E-3</v>
      </c>
      <c r="C32">
        <f>DLIM!C32</f>
        <v>0.13630022856639734</v>
      </c>
      <c r="D32">
        <f>DLIM!D32</f>
        <v>8.4432241167740826E-2</v>
      </c>
      <c r="E32">
        <f>DLIM!E32</f>
        <v>3.7999999999999999E-2</v>
      </c>
      <c r="F32">
        <f>DLIM!F32</f>
        <v>1.9E-2</v>
      </c>
      <c r="G32">
        <f>DLIM!G32</f>
        <v>2.5000000000000001E-2</v>
      </c>
      <c r="H32">
        <f>DLIM!H32</f>
        <v>2.5999999999999999E-2</v>
      </c>
      <c r="I32">
        <f>DLIM!I32</f>
        <v>3.3000000000000002E-2</v>
      </c>
      <c r="J32">
        <f>DLIM!J32</f>
        <v>2.9000000000000001E-2</v>
      </c>
      <c r="K32">
        <f>DLIM!K32</f>
        <v>6.0000000000000001E-3</v>
      </c>
      <c r="L32">
        <f>DLIM!L32</f>
        <v>0.02</v>
      </c>
      <c r="M32">
        <f>DLIM!M32</f>
        <v>2.7E-2</v>
      </c>
      <c r="N32">
        <f>DLIM!N32</f>
        <v>5.0000000000000001E-3</v>
      </c>
      <c r="O32">
        <f>DLIM!O32</f>
        <v>2.02706790118506E-2</v>
      </c>
      <c r="P32">
        <f>DLIM!P32</f>
        <v>1.3097291193060768E-2</v>
      </c>
      <c r="Q32">
        <f>DLIM!Q32</f>
        <v>1.905550142073633E-2</v>
      </c>
      <c r="R32">
        <f>DLIM!R32</f>
        <v>2.3795127343655045E-2</v>
      </c>
      <c r="S32">
        <f>DLIM!S32</f>
        <v>2.5999999999999999E-2</v>
      </c>
      <c r="T32">
        <f>DLIM!T32</f>
        <v>1.6E-2</v>
      </c>
      <c r="U32">
        <f>DLIM!U32</f>
        <v>2.3E-2</v>
      </c>
      <c r="V32">
        <f>DLIM!V32</f>
        <v>2.5999999999999999E-2</v>
      </c>
      <c r="W32">
        <f>DLIM!W32</f>
        <v>2.3E-2</v>
      </c>
      <c r="X32">
        <f>DLIM!X32</f>
        <v>2.1999999999999999E-2</v>
      </c>
      <c r="Y32">
        <f>DLIM!Y32</f>
        <v>2.9000000000000001E-2</v>
      </c>
      <c r="Z32">
        <f>DLIM!Z32</f>
        <v>1.9795359068696172E-2</v>
      </c>
      <c r="AA32">
        <f>DLIM!AA32</f>
        <v>1.6395087549938195E-2</v>
      </c>
      <c r="AB32">
        <f>DLIM!AB32</f>
        <v>2.8000000000000001E-2</v>
      </c>
      <c r="AC32">
        <f>DLIM!AC32</f>
        <v>0.02</v>
      </c>
      <c r="AD32">
        <f>DLIM!AD32</f>
        <v>5.8000000000000003E-2</v>
      </c>
      <c r="AE32">
        <f>DLIM!AE32</f>
        <v>1.0999999999999999E-2</v>
      </c>
      <c r="AF32">
        <f>DLIM!AF32</f>
        <v>1.026</v>
      </c>
      <c r="AG32">
        <f>DLIM!AG32</f>
        <v>3.5000000000000003E-2</v>
      </c>
      <c r="AH32">
        <f>DLIM!AH32</f>
        <v>3.2000000000000001E-2</v>
      </c>
      <c r="AI32">
        <f>DLIM!AI32</f>
        <v>2.1000000000000001E-2</v>
      </c>
      <c r="AJ32">
        <f>DLIM!AJ32</f>
        <v>3.5000000000000003E-2</v>
      </c>
      <c r="AK32">
        <f>DLIM!AK32</f>
        <v>1.4999999999999999E-2</v>
      </c>
      <c r="AL32">
        <f>DLIM!AL32</f>
        <v>1.6E-2</v>
      </c>
      <c r="AM32">
        <f>DLIM!AM32</f>
        <v>2.1999999999999999E-2</v>
      </c>
      <c r="AN32">
        <f>DLIM!AN32</f>
        <v>0.06</v>
      </c>
      <c r="AO32">
        <f>DLIM!AO32</f>
        <v>4.3999999999999997E-2</v>
      </c>
      <c r="AP32">
        <f>DLIM!AP32</f>
        <v>1.7999999999999999E-2</v>
      </c>
      <c r="AQ32">
        <f>DLIM!AQ32</f>
        <v>0</v>
      </c>
    </row>
    <row r="33" spans="1:43" x14ac:dyDescent="0.25">
      <c r="A33" t="str">
        <f>DLIM!A33</f>
        <v>ISIC 58T60</v>
      </c>
      <c r="B33">
        <f>DLIM!B33</f>
        <v>2E-3</v>
      </c>
      <c r="C33">
        <f>DLIM!C33</f>
        <v>0</v>
      </c>
      <c r="D33">
        <f>DLIM!D33</f>
        <v>0</v>
      </c>
      <c r="E33">
        <f>DLIM!E33</f>
        <v>0.01</v>
      </c>
      <c r="F33">
        <f>DLIM!F33</f>
        <v>8.9999999999999993E-3</v>
      </c>
      <c r="G33">
        <f>DLIM!G33</f>
        <v>0.01</v>
      </c>
      <c r="H33">
        <f>DLIM!H33</f>
        <v>8.0000000000000002E-3</v>
      </c>
      <c r="I33">
        <f>DLIM!I33</f>
        <v>8.0000000000000002E-3</v>
      </c>
      <c r="J33">
        <f>DLIM!J33</f>
        <v>8.9999999999999993E-3</v>
      </c>
      <c r="K33">
        <f>DLIM!K33</f>
        <v>3.0000000000000001E-3</v>
      </c>
      <c r="L33">
        <f>DLIM!L33</f>
        <v>8.9999999999999993E-3</v>
      </c>
      <c r="M33">
        <f>DLIM!M33</f>
        <v>1.2999999999999999E-2</v>
      </c>
      <c r="N33">
        <f>DLIM!N33</f>
        <v>3.0000000000000001E-3</v>
      </c>
      <c r="O33">
        <f>DLIM!O33</f>
        <v>0</v>
      </c>
      <c r="P33">
        <f>DLIM!P33</f>
        <v>0</v>
      </c>
      <c r="Q33">
        <f>DLIM!Q33</f>
        <v>0</v>
      </c>
      <c r="R33">
        <f>DLIM!R33</f>
        <v>0</v>
      </c>
      <c r="S33">
        <f>DLIM!S33</f>
        <v>8.0000000000000002E-3</v>
      </c>
      <c r="T33">
        <f>DLIM!T33</f>
        <v>6.0000000000000001E-3</v>
      </c>
      <c r="U33">
        <f>DLIM!U33</f>
        <v>8.9999999999999993E-3</v>
      </c>
      <c r="V33">
        <f>DLIM!V33</f>
        <v>8.0000000000000002E-3</v>
      </c>
      <c r="W33">
        <f>DLIM!W33</f>
        <v>8.0000000000000002E-3</v>
      </c>
      <c r="X33">
        <f>DLIM!X33</f>
        <v>8.9999999999999993E-3</v>
      </c>
      <c r="Y33">
        <f>DLIM!Y33</f>
        <v>8.0000000000000002E-3</v>
      </c>
      <c r="Z33">
        <f>DLIM!Z33</f>
        <v>0</v>
      </c>
      <c r="AA33">
        <f>DLIM!AA33</f>
        <v>0</v>
      </c>
      <c r="AB33">
        <f>DLIM!AB33</f>
        <v>0.01</v>
      </c>
      <c r="AC33">
        <f>DLIM!AC33</f>
        <v>8.0000000000000002E-3</v>
      </c>
      <c r="AD33">
        <f>DLIM!AD33</f>
        <v>2.1000000000000001E-2</v>
      </c>
      <c r="AE33">
        <f>DLIM!AE33</f>
        <v>4.0000000000000001E-3</v>
      </c>
      <c r="AF33">
        <f>DLIM!AF33</f>
        <v>1.0999999999999999E-2</v>
      </c>
      <c r="AG33">
        <f>DLIM!AG33</f>
        <v>1.095</v>
      </c>
      <c r="AH33">
        <f>DLIM!AH33</f>
        <v>2.7E-2</v>
      </c>
      <c r="AI33">
        <f>DLIM!AI33</f>
        <v>0.04</v>
      </c>
      <c r="AJ33">
        <f>DLIM!AJ33</f>
        <v>1.7000000000000001E-2</v>
      </c>
      <c r="AK33">
        <f>DLIM!AK33</f>
        <v>5.0000000000000001E-3</v>
      </c>
      <c r="AL33">
        <f>DLIM!AL33</f>
        <v>1.6E-2</v>
      </c>
      <c r="AM33">
        <f>DLIM!AM33</f>
        <v>1.2E-2</v>
      </c>
      <c r="AN33">
        <f>DLIM!AN33</f>
        <v>1.7999999999999999E-2</v>
      </c>
      <c r="AO33">
        <f>DLIM!AO33</f>
        <v>8.0000000000000002E-3</v>
      </c>
      <c r="AP33">
        <f>DLIM!AP33</f>
        <v>1.7999999999999999E-2</v>
      </c>
      <c r="AQ33">
        <f>DLIM!AQ33</f>
        <v>0</v>
      </c>
    </row>
    <row r="34" spans="1:43" x14ac:dyDescent="0.25">
      <c r="A34" t="str">
        <f>DLIM!A34</f>
        <v>ISIC 61</v>
      </c>
      <c r="B34">
        <f>DLIM!B34</f>
        <v>6.0000000000000001E-3</v>
      </c>
      <c r="C34">
        <f>DLIM!C34</f>
        <v>3.5598411267418854E-2</v>
      </c>
      <c r="D34">
        <f>DLIM!D34</f>
        <v>3.4545320982300874E-3</v>
      </c>
      <c r="E34">
        <f>DLIM!E34</f>
        <v>0.01</v>
      </c>
      <c r="F34">
        <f>DLIM!F34</f>
        <v>8.9999999999999993E-3</v>
      </c>
      <c r="G34">
        <f>DLIM!G34</f>
        <v>1.2E-2</v>
      </c>
      <c r="H34">
        <f>DLIM!H34</f>
        <v>0.01</v>
      </c>
      <c r="I34">
        <f>DLIM!I34</f>
        <v>1.4E-2</v>
      </c>
      <c r="J34">
        <f>DLIM!J34</f>
        <v>0.01</v>
      </c>
      <c r="K34">
        <f>DLIM!K34</f>
        <v>2E-3</v>
      </c>
      <c r="L34">
        <f>DLIM!L34</f>
        <v>8.0000000000000002E-3</v>
      </c>
      <c r="M34">
        <f>DLIM!M34</f>
        <v>0.01</v>
      </c>
      <c r="N34">
        <f>DLIM!N34</f>
        <v>0.01</v>
      </c>
      <c r="O34">
        <f>DLIM!O34</f>
        <v>3.0501007241092983E-2</v>
      </c>
      <c r="P34">
        <f>DLIM!P34</f>
        <v>3.4039928854505339E-2</v>
      </c>
      <c r="Q34">
        <f>DLIM!Q34</f>
        <v>1.9227819686572948E-2</v>
      </c>
      <c r="R34">
        <f>DLIM!R34</f>
        <v>1.564456948920355E-2</v>
      </c>
      <c r="S34">
        <f>DLIM!S34</f>
        <v>8.9999999999999993E-3</v>
      </c>
      <c r="T34">
        <f>DLIM!T34</f>
        <v>6.0000000000000001E-3</v>
      </c>
      <c r="U34">
        <f>DLIM!U34</f>
        <v>8.9999999999999993E-3</v>
      </c>
      <c r="V34">
        <f>DLIM!V34</f>
        <v>8.0000000000000002E-3</v>
      </c>
      <c r="W34">
        <f>DLIM!W34</f>
        <v>8.9999999999999993E-3</v>
      </c>
      <c r="X34">
        <f>DLIM!X34</f>
        <v>8.0000000000000002E-3</v>
      </c>
      <c r="Y34">
        <f>DLIM!Y34</f>
        <v>0.01</v>
      </c>
      <c r="Z34">
        <f>DLIM!Z34</f>
        <v>1.9843233029416298E-2</v>
      </c>
      <c r="AA34">
        <f>DLIM!AA34</f>
        <v>1.7578517287315828E-3</v>
      </c>
      <c r="AB34">
        <f>DLIM!AB34</f>
        <v>0.01</v>
      </c>
      <c r="AC34">
        <f>DLIM!AC34</f>
        <v>8.0000000000000002E-3</v>
      </c>
      <c r="AD34">
        <f>DLIM!AD34</f>
        <v>3.5999999999999997E-2</v>
      </c>
      <c r="AE34">
        <f>DLIM!AE34</f>
        <v>1.4E-2</v>
      </c>
      <c r="AF34">
        <f>DLIM!AF34</f>
        <v>1.4999999999999999E-2</v>
      </c>
      <c r="AG34">
        <f>DLIM!AG34</f>
        <v>2.5999999999999999E-2</v>
      </c>
      <c r="AH34">
        <f>DLIM!AH34</f>
        <v>1.127</v>
      </c>
      <c r="AI34">
        <f>DLIM!AI34</f>
        <v>2.5000000000000001E-2</v>
      </c>
      <c r="AJ34">
        <f>DLIM!AJ34</f>
        <v>2.9000000000000001E-2</v>
      </c>
      <c r="AK34">
        <f>DLIM!AK34</f>
        <v>8.0000000000000002E-3</v>
      </c>
      <c r="AL34">
        <f>DLIM!AL34</f>
        <v>2.4E-2</v>
      </c>
      <c r="AM34">
        <f>DLIM!AM34</f>
        <v>1.0999999999999999E-2</v>
      </c>
      <c r="AN34">
        <f>DLIM!AN34</f>
        <v>1.0999999999999999E-2</v>
      </c>
      <c r="AO34">
        <f>DLIM!AO34</f>
        <v>8.0000000000000002E-3</v>
      </c>
      <c r="AP34">
        <f>DLIM!AP34</f>
        <v>2.5000000000000001E-2</v>
      </c>
      <c r="AQ34">
        <f>DLIM!AQ34</f>
        <v>0</v>
      </c>
    </row>
    <row r="35" spans="1:43" x14ac:dyDescent="0.25">
      <c r="A35" t="str">
        <f>DLIM!A35</f>
        <v>ISIC 62T63</v>
      </c>
      <c r="B35">
        <f>DLIM!B35</f>
        <v>3.0000000000000001E-3</v>
      </c>
      <c r="C35">
        <f>DLIM!C35</f>
        <v>2.030059983371039E-3</v>
      </c>
      <c r="D35">
        <f>DLIM!D35</f>
        <v>1.0928398645383443E-4</v>
      </c>
      <c r="E35">
        <f>DLIM!E35</f>
        <v>6.0000000000000001E-3</v>
      </c>
      <c r="F35">
        <f>DLIM!F35</f>
        <v>6.0000000000000001E-3</v>
      </c>
      <c r="G35">
        <f>DLIM!G35</f>
        <v>5.0000000000000001E-3</v>
      </c>
      <c r="H35">
        <f>DLIM!H35</f>
        <v>4.0000000000000001E-3</v>
      </c>
      <c r="I35">
        <f>DLIM!I35</f>
        <v>5.0000000000000001E-3</v>
      </c>
      <c r="J35">
        <f>DLIM!J35</f>
        <v>6.0000000000000001E-3</v>
      </c>
      <c r="K35">
        <f>DLIM!K35</f>
        <v>2E-3</v>
      </c>
      <c r="L35">
        <f>DLIM!L35</f>
        <v>5.0000000000000001E-3</v>
      </c>
      <c r="M35">
        <f>DLIM!M35</f>
        <v>6.0000000000000001E-3</v>
      </c>
      <c r="N35">
        <f>DLIM!N35</f>
        <v>6.0000000000000001E-3</v>
      </c>
      <c r="O35">
        <f>DLIM!O35</f>
        <v>3.7436488087153304E-3</v>
      </c>
      <c r="P35">
        <f>DLIM!P35</f>
        <v>1.5664633555780871E-3</v>
      </c>
      <c r="Q35">
        <f>DLIM!Q35</f>
        <v>4.1224660756932771E-3</v>
      </c>
      <c r="R35">
        <f>DLIM!R35</f>
        <v>4.0854394628999655E-3</v>
      </c>
      <c r="S35">
        <f>DLIM!S35</f>
        <v>5.0000000000000001E-3</v>
      </c>
      <c r="T35">
        <f>DLIM!T35</f>
        <v>4.0000000000000001E-3</v>
      </c>
      <c r="U35">
        <f>DLIM!U35</f>
        <v>5.0000000000000001E-3</v>
      </c>
      <c r="V35">
        <f>DLIM!V35</f>
        <v>5.0000000000000001E-3</v>
      </c>
      <c r="W35">
        <f>DLIM!W35</f>
        <v>5.0000000000000001E-3</v>
      </c>
      <c r="X35">
        <f>DLIM!X35</f>
        <v>5.0000000000000001E-3</v>
      </c>
      <c r="Y35">
        <f>DLIM!Y35</f>
        <v>5.0000000000000001E-3</v>
      </c>
      <c r="Z35">
        <f>DLIM!Z35</f>
        <v>5.6862016356055423E-3</v>
      </c>
      <c r="AA35">
        <f>DLIM!AA35</f>
        <v>2.4682728152148199E-4</v>
      </c>
      <c r="AB35">
        <f>DLIM!AB35</f>
        <v>7.0000000000000001E-3</v>
      </c>
      <c r="AC35">
        <f>DLIM!AC35</f>
        <v>4.0000000000000001E-3</v>
      </c>
      <c r="AD35">
        <f>DLIM!AD35</f>
        <v>8.0000000000000002E-3</v>
      </c>
      <c r="AE35">
        <f>DLIM!AE35</f>
        <v>8.9999999999999993E-3</v>
      </c>
      <c r="AF35">
        <f>DLIM!AF35</f>
        <v>5.0000000000000001E-3</v>
      </c>
      <c r="AG35">
        <f>DLIM!AG35</f>
        <v>4.2000000000000003E-2</v>
      </c>
      <c r="AH35">
        <f>DLIM!AH35</f>
        <v>4.2999999999999997E-2</v>
      </c>
      <c r="AI35">
        <f>DLIM!AI35</f>
        <v>1.07</v>
      </c>
      <c r="AJ35">
        <f>DLIM!AJ35</f>
        <v>2.5000000000000001E-2</v>
      </c>
      <c r="AK35">
        <f>DLIM!AK35</f>
        <v>5.0000000000000001E-3</v>
      </c>
      <c r="AL35">
        <f>DLIM!AL35</f>
        <v>1.7999999999999999E-2</v>
      </c>
      <c r="AM35">
        <f>DLIM!AM35</f>
        <v>8.9999999999999993E-3</v>
      </c>
      <c r="AN35">
        <f>DLIM!AN35</f>
        <v>8.0000000000000002E-3</v>
      </c>
      <c r="AO35">
        <f>DLIM!AO35</f>
        <v>4.0000000000000001E-3</v>
      </c>
      <c r="AP35">
        <f>DLIM!AP35</f>
        <v>1.4999999999999999E-2</v>
      </c>
      <c r="AQ35">
        <f>DLIM!AQ35</f>
        <v>0</v>
      </c>
    </row>
    <row r="36" spans="1:43" x14ac:dyDescent="0.25">
      <c r="A36" t="str">
        <f>DLIM!A36</f>
        <v>ISIC 64T66</v>
      </c>
      <c r="B36">
        <f>DLIM!B36</f>
        <v>2.9000000000000001E-2</v>
      </c>
      <c r="C36">
        <f>DLIM!C36</f>
        <v>4.3393662699201096E-3</v>
      </c>
      <c r="D36">
        <f>DLIM!D36</f>
        <v>7.8705511300888463E-4</v>
      </c>
      <c r="E36">
        <f>DLIM!E36</f>
        <v>6.4000000000000001E-2</v>
      </c>
      <c r="F36">
        <f>DLIM!F36</f>
        <v>3.5000000000000003E-2</v>
      </c>
      <c r="G36">
        <f>DLIM!G36</f>
        <v>3.6999999999999998E-2</v>
      </c>
      <c r="H36">
        <f>DLIM!H36</f>
        <v>3.5000000000000003E-2</v>
      </c>
      <c r="I36">
        <f>DLIM!I36</f>
        <v>4.7E-2</v>
      </c>
      <c r="J36">
        <f>DLIM!J36</f>
        <v>3.9E-2</v>
      </c>
      <c r="K36">
        <f>DLIM!K36</f>
        <v>6.0000000000000001E-3</v>
      </c>
      <c r="L36">
        <f>DLIM!L36</f>
        <v>2.4E-2</v>
      </c>
      <c r="M36">
        <f>DLIM!M36</f>
        <v>3.5999999999999997E-2</v>
      </c>
      <c r="N36">
        <f>DLIM!N36</f>
        <v>3.7999999999999999E-2</v>
      </c>
      <c r="O36">
        <f>DLIM!O36</f>
        <v>7.7294821650957307E-3</v>
      </c>
      <c r="P36">
        <f>DLIM!P36</f>
        <v>1.0122070178678055E-2</v>
      </c>
      <c r="Q36">
        <f>DLIM!Q36</f>
        <v>1.5364539332096664E-2</v>
      </c>
      <c r="R36">
        <f>DLIM!R36</f>
        <v>1.5286290336229332E-2</v>
      </c>
      <c r="S36">
        <f>DLIM!S36</f>
        <v>3.7999999999999999E-2</v>
      </c>
      <c r="T36">
        <f>DLIM!T36</f>
        <v>2.4E-2</v>
      </c>
      <c r="U36">
        <f>DLIM!U36</f>
        <v>3.4000000000000002E-2</v>
      </c>
      <c r="V36">
        <f>DLIM!V36</f>
        <v>4.2000000000000003E-2</v>
      </c>
      <c r="W36">
        <f>DLIM!W36</f>
        <v>3.5000000000000003E-2</v>
      </c>
      <c r="X36">
        <f>DLIM!X36</f>
        <v>0.04</v>
      </c>
      <c r="Y36">
        <f>DLIM!Y36</f>
        <v>3.2000000000000001E-2</v>
      </c>
      <c r="Z36">
        <f>DLIM!Z36</f>
        <v>4.4819653119691737E-3</v>
      </c>
      <c r="AA36">
        <f>DLIM!AA36</f>
        <v>2.013541604662588E-3</v>
      </c>
      <c r="AB36">
        <f>DLIM!AB36</f>
        <v>4.2999999999999997E-2</v>
      </c>
      <c r="AC36">
        <f>DLIM!AC36</f>
        <v>4.5999999999999999E-2</v>
      </c>
      <c r="AD36">
        <f>DLIM!AD36</f>
        <v>5.2999999999999999E-2</v>
      </c>
      <c r="AE36">
        <f>DLIM!AE36</f>
        <v>0.05</v>
      </c>
      <c r="AF36">
        <f>DLIM!AF36</f>
        <v>4.5999999999999999E-2</v>
      </c>
      <c r="AG36">
        <f>DLIM!AG36</f>
        <v>3.1E-2</v>
      </c>
      <c r="AH36">
        <f>DLIM!AH36</f>
        <v>4.4999999999999998E-2</v>
      </c>
      <c r="AI36">
        <f>DLIM!AI36</f>
        <v>0.02</v>
      </c>
      <c r="AJ36">
        <f>DLIM!AJ36</f>
        <v>1.167</v>
      </c>
      <c r="AK36">
        <f>DLIM!AK36</f>
        <v>0.13</v>
      </c>
      <c r="AL36">
        <f>DLIM!AL36</f>
        <v>4.8000000000000001E-2</v>
      </c>
      <c r="AM36">
        <f>DLIM!AM36</f>
        <v>4.4999999999999998E-2</v>
      </c>
      <c r="AN36">
        <f>DLIM!AN36</f>
        <v>2.5000000000000001E-2</v>
      </c>
      <c r="AO36">
        <f>DLIM!AO36</f>
        <v>4.1000000000000002E-2</v>
      </c>
      <c r="AP36">
        <f>DLIM!AP36</f>
        <v>5.1999999999999998E-2</v>
      </c>
      <c r="AQ36">
        <f>DLIM!AQ36</f>
        <v>0</v>
      </c>
    </row>
    <row r="37" spans="1:43" x14ac:dyDescent="0.25">
      <c r="A37" t="str">
        <f>DLIM!A37</f>
        <v>ISIC 68</v>
      </c>
      <c r="B37">
        <f>DLIM!B37</f>
        <v>4.0000000000000001E-3</v>
      </c>
      <c r="C37">
        <f>DLIM!C37</f>
        <v>2.7426754728542557E-3</v>
      </c>
      <c r="D37">
        <f>DLIM!D37</f>
        <v>5.4896301902678641E-4</v>
      </c>
      <c r="E37">
        <f>DLIM!E37</f>
        <v>8.0000000000000002E-3</v>
      </c>
      <c r="F37">
        <f>DLIM!F37</f>
        <v>5.0000000000000001E-3</v>
      </c>
      <c r="G37">
        <f>DLIM!G37</f>
        <v>1.0999999999999999E-2</v>
      </c>
      <c r="H37">
        <f>DLIM!H37</f>
        <v>1.0999999999999999E-2</v>
      </c>
      <c r="I37">
        <f>DLIM!I37</f>
        <v>1.0999999999999999E-2</v>
      </c>
      <c r="J37">
        <f>DLIM!J37</f>
        <v>0.01</v>
      </c>
      <c r="K37">
        <f>DLIM!K37</f>
        <v>2E-3</v>
      </c>
      <c r="L37">
        <f>DLIM!L37</f>
        <v>7.0000000000000001E-3</v>
      </c>
      <c r="M37">
        <f>DLIM!M37</f>
        <v>8.9999999999999993E-3</v>
      </c>
      <c r="N37">
        <f>DLIM!N37</f>
        <v>8.0000000000000002E-3</v>
      </c>
      <c r="O37">
        <f>DLIM!O37</f>
        <v>5.5586834044643249E-3</v>
      </c>
      <c r="P37">
        <f>DLIM!P37</f>
        <v>4.9367893141590569E-3</v>
      </c>
      <c r="Q37">
        <f>DLIM!Q37</f>
        <v>4.0702726856481361E-3</v>
      </c>
      <c r="R37">
        <f>DLIM!R37</f>
        <v>3.795432855417588E-3</v>
      </c>
      <c r="S37">
        <f>DLIM!S37</f>
        <v>8.0000000000000002E-3</v>
      </c>
      <c r="T37">
        <f>DLIM!T37</f>
        <v>6.0000000000000001E-3</v>
      </c>
      <c r="U37">
        <f>DLIM!U37</f>
        <v>8.0000000000000002E-3</v>
      </c>
      <c r="V37">
        <f>DLIM!V37</f>
        <v>7.0000000000000001E-3</v>
      </c>
      <c r="W37">
        <f>DLIM!W37</f>
        <v>8.0000000000000002E-3</v>
      </c>
      <c r="X37">
        <f>DLIM!X37</f>
        <v>8.0000000000000002E-3</v>
      </c>
      <c r="Y37">
        <f>DLIM!Y37</f>
        <v>0.01</v>
      </c>
      <c r="Z37">
        <f>DLIM!Z37</f>
        <v>5.7257334896744713E-3</v>
      </c>
      <c r="AA37">
        <f>DLIM!AA37</f>
        <v>4.1170889770923773E-4</v>
      </c>
      <c r="AB37">
        <f>DLIM!AB37</f>
        <v>0.01</v>
      </c>
      <c r="AC37">
        <f>DLIM!AC37</f>
        <v>8.0000000000000002E-3</v>
      </c>
      <c r="AD37">
        <f>DLIM!AD37</f>
        <v>3.7999999999999999E-2</v>
      </c>
      <c r="AE37">
        <f>DLIM!AE37</f>
        <v>0.01</v>
      </c>
      <c r="AF37">
        <f>DLIM!AF37</f>
        <v>3.6999999999999998E-2</v>
      </c>
      <c r="AG37">
        <f>DLIM!AG37</f>
        <v>1.2E-2</v>
      </c>
      <c r="AH37">
        <f>DLIM!AH37</f>
        <v>1.2999999999999999E-2</v>
      </c>
      <c r="AI37">
        <f>DLIM!AI37</f>
        <v>1.0999999999999999E-2</v>
      </c>
      <c r="AJ37">
        <f>DLIM!AJ37</f>
        <v>2.4E-2</v>
      </c>
      <c r="AK37">
        <f>DLIM!AK37</f>
        <v>1.02</v>
      </c>
      <c r="AL37">
        <f>DLIM!AL37</f>
        <v>1.4E-2</v>
      </c>
      <c r="AM37">
        <f>DLIM!AM37</f>
        <v>8.0000000000000002E-3</v>
      </c>
      <c r="AN37">
        <f>DLIM!AN37</f>
        <v>1.4E-2</v>
      </c>
      <c r="AO37">
        <f>DLIM!AO37</f>
        <v>1.7999999999999999E-2</v>
      </c>
      <c r="AP37">
        <f>DLIM!AP37</f>
        <v>1.9E-2</v>
      </c>
      <c r="AQ37">
        <f>DLIM!AQ37</f>
        <v>0</v>
      </c>
    </row>
    <row r="38" spans="1:43" x14ac:dyDescent="0.25">
      <c r="A38" t="str">
        <f>DLIM!A38</f>
        <v>ISIC 69T82</v>
      </c>
      <c r="B38">
        <f>DLIM!B38</f>
        <v>2.5000000000000001E-2</v>
      </c>
      <c r="C38">
        <f>DLIM!C38</f>
        <v>9.8732248173888856E-3</v>
      </c>
      <c r="D38">
        <f>DLIM!D38</f>
        <v>9.2862640391471038E-4</v>
      </c>
      <c r="E38">
        <f>DLIM!E38</f>
        <v>3.7999999999999999E-2</v>
      </c>
      <c r="F38">
        <f>DLIM!F38</f>
        <v>1.2E-2</v>
      </c>
      <c r="G38">
        <f>DLIM!G38</f>
        <v>0.05</v>
      </c>
      <c r="H38">
        <f>DLIM!H38</f>
        <v>0.04</v>
      </c>
      <c r="I38">
        <f>DLIM!I38</f>
        <v>0.06</v>
      </c>
      <c r="J38">
        <f>DLIM!J38</f>
        <v>5.7000000000000002E-2</v>
      </c>
      <c r="K38">
        <f>DLIM!K38</f>
        <v>2.5000000000000001E-2</v>
      </c>
      <c r="L38">
        <f>DLIM!L38</f>
        <v>1.5158600228712722E-5</v>
      </c>
      <c r="M38">
        <f>DLIM!M38</f>
        <v>8.4622688760428646E-6</v>
      </c>
      <c r="N38">
        <f>DLIM!N38</f>
        <v>5.1999999999999998E-2</v>
      </c>
      <c r="O38">
        <f>DLIM!O38</f>
        <v>3.038748457940835E-2</v>
      </c>
      <c r="P38">
        <f>DLIM!P38</f>
        <v>6.9006800663254314E-3</v>
      </c>
      <c r="Q38">
        <f>DLIM!Q38</f>
        <v>1.8266546327875742E-2</v>
      </c>
      <c r="R38">
        <f>DLIM!R38</f>
        <v>1.3430414047897249E-2</v>
      </c>
      <c r="S38">
        <f>DLIM!S38</f>
        <v>4.5999999999999999E-2</v>
      </c>
      <c r="T38">
        <f>DLIM!T38</f>
        <v>4.5999999999999999E-2</v>
      </c>
      <c r="U38">
        <f>DLIM!U38</f>
        <v>0.05</v>
      </c>
      <c r="V38">
        <f>DLIM!V38</f>
        <v>4.9000000000000002E-2</v>
      </c>
      <c r="W38">
        <f>DLIM!W38</f>
        <v>4.3999999999999997E-2</v>
      </c>
      <c r="X38">
        <f>DLIM!X38</f>
        <v>5.5E-2</v>
      </c>
      <c r="Y38">
        <f>DLIM!Y38</f>
        <v>6.5000000000000002E-2</v>
      </c>
      <c r="Z38">
        <f>DLIM!Z38</f>
        <v>2.4577627906998054E-2</v>
      </c>
      <c r="AA38">
        <f>DLIM!AA38</f>
        <v>1.9817996065569668E-3</v>
      </c>
      <c r="AB38">
        <f>DLIM!AB38</f>
        <v>9.5473027542927E-3</v>
      </c>
      <c r="AC38">
        <f>DLIM!AC38</f>
        <v>6.4000000000000001E-2</v>
      </c>
      <c r="AD38">
        <f>DLIM!AD38</f>
        <v>8.5000000000000006E-2</v>
      </c>
      <c r="AE38">
        <f>DLIM!AE38</f>
        <v>6.8000000000000005E-2</v>
      </c>
      <c r="AF38">
        <f>DLIM!AF38</f>
        <v>5.3999999999999999E-2</v>
      </c>
      <c r="AG38">
        <f>DLIM!AG38</f>
        <v>0.10199999999999999</v>
      </c>
      <c r="AH38">
        <f>DLIM!AH38</f>
        <v>8.6999999999999994E-2</v>
      </c>
      <c r="AI38">
        <f>DLIM!AI38</f>
        <v>9.9000000000000005E-2</v>
      </c>
      <c r="AJ38">
        <f>DLIM!AJ38</f>
        <v>8.6999999999999994E-2</v>
      </c>
      <c r="AK38">
        <f>DLIM!AK38</f>
        <v>0.03</v>
      </c>
      <c r="AL38">
        <f>DLIM!AL38</f>
        <v>1.1299999999999999</v>
      </c>
      <c r="AM38">
        <f>DLIM!AM38</f>
        <v>4.7E-2</v>
      </c>
      <c r="AN38">
        <f>DLIM!AN38</f>
        <v>4.5999999999999999E-2</v>
      </c>
      <c r="AO38">
        <f>DLIM!AO38</f>
        <v>5.3999999999999999E-2</v>
      </c>
      <c r="AP38">
        <f>DLIM!AP38</f>
        <v>8.3000000000000004E-2</v>
      </c>
      <c r="AQ38">
        <f>DLIM!AQ38</f>
        <v>0</v>
      </c>
    </row>
    <row r="39" spans="1:43" x14ac:dyDescent="0.25">
      <c r="A39" t="str">
        <f>DLIM!A39</f>
        <v>ISIC 84</v>
      </c>
      <c r="B39">
        <f>DLIM!B39</f>
        <v>2E-3</v>
      </c>
      <c r="C39">
        <f>DLIM!C39</f>
        <v>1.0832953024514482E-6</v>
      </c>
      <c r="D39">
        <f>DLIM!D39</f>
        <v>6.3068233175706409E-7</v>
      </c>
      <c r="E39">
        <f>DLIM!E39</f>
        <v>0</v>
      </c>
      <c r="F39">
        <f>DLIM!F39</f>
        <v>1E-3</v>
      </c>
      <c r="G39">
        <f>DLIM!G39</f>
        <v>2E-3</v>
      </c>
      <c r="H39">
        <f>DLIM!H39</f>
        <v>1E-3</v>
      </c>
      <c r="I39">
        <f>DLIM!I39</f>
        <v>1E-3</v>
      </c>
      <c r="J39">
        <f>DLIM!J39</f>
        <v>2E-3</v>
      </c>
      <c r="K39">
        <f>DLIM!K39</f>
        <v>0</v>
      </c>
      <c r="L39">
        <f>DLIM!L39</f>
        <v>1E-3</v>
      </c>
      <c r="M39">
        <f>DLIM!M39</f>
        <v>5.0000000000000001E-3</v>
      </c>
      <c r="N39">
        <f>DLIM!N39</f>
        <v>3.0000000000000001E-3</v>
      </c>
      <c r="O39">
        <f>DLIM!O39</f>
        <v>2.180799971716405E-7</v>
      </c>
      <c r="P39">
        <f>DLIM!P39</f>
        <v>1.3849525203683925E-7</v>
      </c>
      <c r="Q39">
        <f>DLIM!Q39</f>
        <v>2.1336576051129146E-7</v>
      </c>
      <c r="R39">
        <f>DLIM!R39</f>
        <v>2.5981881120719218E-7</v>
      </c>
      <c r="S39">
        <f>DLIM!S39</f>
        <v>1E-3</v>
      </c>
      <c r="T39">
        <f>DLIM!T39</f>
        <v>1E-3</v>
      </c>
      <c r="U39">
        <f>DLIM!U39</f>
        <v>1E-3</v>
      </c>
      <c r="V39">
        <f>DLIM!V39</f>
        <v>1E-3</v>
      </c>
      <c r="W39">
        <f>DLIM!W39</f>
        <v>1E-3</v>
      </c>
      <c r="X39">
        <f>DLIM!X39</f>
        <v>1E-3</v>
      </c>
      <c r="Y39">
        <f>DLIM!Y39</f>
        <v>3.0000000000000001E-3</v>
      </c>
      <c r="Z39">
        <f>DLIM!Z39</f>
        <v>1.9263349423122527E-7</v>
      </c>
      <c r="AA39">
        <f>DLIM!AA39</f>
        <v>1.4173055896900577E-7</v>
      </c>
      <c r="AB39">
        <f>DLIM!AB39</f>
        <v>1E-3</v>
      </c>
      <c r="AC39">
        <f>DLIM!AC39</f>
        <v>1E-3</v>
      </c>
      <c r="AD39">
        <f>DLIM!AD39</f>
        <v>1E-3</v>
      </c>
      <c r="AE39">
        <f>DLIM!AE39</f>
        <v>6.0000000000000001E-3</v>
      </c>
      <c r="AF39">
        <f>DLIM!AF39</f>
        <v>2E-3</v>
      </c>
      <c r="AG39">
        <f>DLIM!AG39</f>
        <v>1E-3</v>
      </c>
      <c r="AH39">
        <f>DLIM!AH39</f>
        <v>2E-3</v>
      </c>
      <c r="AI39">
        <f>DLIM!AI39</f>
        <v>1E-3</v>
      </c>
      <c r="AJ39">
        <f>DLIM!AJ39</f>
        <v>3.0000000000000001E-3</v>
      </c>
      <c r="AK39">
        <f>DLIM!AK39</f>
        <v>1E-3</v>
      </c>
      <c r="AL39">
        <f>DLIM!AL39</f>
        <v>5.0000000000000001E-3</v>
      </c>
      <c r="AM39">
        <f>DLIM!AM39</f>
        <v>1.014</v>
      </c>
      <c r="AN39">
        <f>DLIM!AN39</f>
        <v>0</v>
      </c>
      <c r="AO39">
        <f>DLIM!AO39</f>
        <v>1E-3</v>
      </c>
      <c r="AP39">
        <f>DLIM!AP39</f>
        <v>8.9999999999999993E-3</v>
      </c>
      <c r="AQ39">
        <f>DLIM!AQ39</f>
        <v>0</v>
      </c>
    </row>
    <row r="40" spans="1:43" x14ac:dyDescent="0.25">
      <c r="A40" t="str">
        <f>DLIM!A40</f>
        <v>ISIC 85</v>
      </c>
      <c r="B40">
        <f>DLIM!B40</f>
        <v>1E-3</v>
      </c>
      <c r="C40">
        <f>DLIM!C40</f>
        <v>2.3837234603683731E-5</v>
      </c>
      <c r="D40">
        <f>DLIM!D40</f>
        <v>9.3865259467239317E-7</v>
      </c>
      <c r="E40">
        <f>DLIM!E40</f>
        <v>2E-3</v>
      </c>
      <c r="F40">
        <f>DLIM!F40</f>
        <v>1E-3</v>
      </c>
      <c r="G40">
        <f>DLIM!G40</f>
        <v>2E-3</v>
      </c>
      <c r="H40">
        <f>DLIM!H40</f>
        <v>2E-3</v>
      </c>
      <c r="I40">
        <f>DLIM!I40</f>
        <v>3.0000000000000001E-3</v>
      </c>
      <c r="J40">
        <f>DLIM!J40</f>
        <v>2E-3</v>
      </c>
      <c r="K40">
        <f>DLIM!K40</f>
        <v>1E-3</v>
      </c>
      <c r="L40">
        <f>DLIM!L40</f>
        <v>2E-3</v>
      </c>
      <c r="M40">
        <f>DLIM!M40</f>
        <v>2E-3</v>
      </c>
      <c r="N40">
        <f>DLIM!N40</f>
        <v>2E-3</v>
      </c>
      <c r="O40">
        <f>DLIM!O40</f>
        <v>1.7161763987337715E-4</v>
      </c>
      <c r="P40">
        <f>DLIM!P40</f>
        <v>1.330486146708914E-5</v>
      </c>
      <c r="Q40">
        <f>DLIM!Q40</f>
        <v>2.5296289793687483E-4</v>
      </c>
      <c r="R40">
        <f>DLIM!R40</f>
        <v>1.3966644972862366E-4</v>
      </c>
      <c r="S40">
        <f>DLIM!S40</f>
        <v>3.0000000000000001E-3</v>
      </c>
      <c r="T40">
        <f>DLIM!T40</f>
        <v>2E-3</v>
      </c>
      <c r="U40">
        <f>DLIM!U40</f>
        <v>2E-3</v>
      </c>
      <c r="V40">
        <f>DLIM!V40</f>
        <v>3.0000000000000001E-3</v>
      </c>
      <c r="W40">
        <f>DLIM!W40</f>
        <v>2E-3</v>
      </c>
      <c r="X40">
        <f>DLIM!X40</f>
        <v>2E-3</v>
      </c>
      <c r="Y40">
        <f>DLIM!Y40</f>
        <v>3.0000000000000001E-3</v>
      </c>
      <c r="Z40">
        <f>DLIM!Z40</f>
        <v>8.2531019111932766E-5</v>
      </c>
      <c r="AA40">
        <f>DLIM!AA40</f>
        <v>4.1337756928735015E-6</v>
      </c>
      <c r="AB40">
        <f>DLIM!AB40</f>
        <v>2E-3</v>
      </c>
      <c r="AC40">
        <f>DLIM!AC40</f>
        <v>2E-3</v>
      </c>
      <c r="AD40">
        <f>DLIM!AD40</f>
        <v>6.0000000000000001E-3</v>
      </c>
      <c r="AE40">
        <f>DLIM!AE40</f>
        <v>3.0000000000000001E-3</v>
      </c>
      <c r="AF40">
        <f>DLIM!AF40</f>
        <v>3.0000000000000001E-3</v>
      </c>
      <c r="AG40">
        <f>DLIM!AG40</f>
        <v>3.0000000000000001E-3</v>
      </c>
      <c r="AH40">
        <f>DLIM!AH40</f>
        <v>4.0000000000000001E-3</v>
      </c>
      <c r="AI40">
        <f>DLIM!AI40</f>
        <v>2E-3</v>
      </c>
      <c r="AJ40">
        <f>DLIM!AJ40</f>
        <v>4.0000000000000001E-3</v>
      </c>
      <c r="AK40">
        <f>DLIM!AK40</f>
        <v>2E-3</v>
      </c>
      <c r="AL40">
        <f>DLIM!AL40</f>
        <v>6.0000000000000001E-3</v>
      </c>
      <c r="AM40">
        <f>DLIM!AM40</f>
        <v>2E-3</v>
      </c>
      <c r="AN40">
        <f>DLIM!AN40</f>
        <v>1.004</v>
      </c>
      <c r="AO40">
        <f>DLIM!AO40</f>
        <v>3.0000000000000001E-3</v>
      </c>
      <c r="AP40">
        <f>DLIM!AP40</f>
        <v>6.0000000000000001E-3</v>
      </c>
      <c r="AQ40">
        <f>DLIM!AQ40</f>
        <v>0</v>
      </c>
    </row>
    <row r="41" spans="1:43" x14ac:dyDescent="0.25">
      <c r="A41" t="str">
        <f>DLIM!A41</f>
        <v>ISIC 86T88</v>
      </c>
      <c r="B41">
        <f>DLIM!B41</f>
        <v>0.01</v>
      </c>
      <c r="C41">
        <f>DLIM!C41</f>
        <v>3.2851185677646707E-6</v>
      </c>
      <c r="D41">
        <f>DLIM!D41</f>
        <v>6.5476808913114043E-7</v>
      </c>
      <c r="E41">
        <f>DLIM!E41</f>
        <v>5.0000000000000001E-3</v>
      </c>
      <c r="F41">
        <f>DLIM!F41</f>
        <v>2E-3</v>
      </c>
      <c r="G41">
        <f>DLIM!G41</f>
        <v>4.0000000000000001E-3</v>
      </c>
      <c r="H41">
        <f>DLIM!H41</f>
        <v>3.0000000000000001E-3</v>
      </c>
      <c r="I41">
        <f>DLIM!I41</f>
        <v>6.0000000000000001E-3</v>
      </c>
      <c r="J41">
        <f>DLIM!J41</f>
        <v>4.0000000000000001E-3</v>
      </c>
      <c r="K41">
        <f>DLIM!K41</f>
        <v>1E-3</v>
      </c>
      <c r="L41">
        <f>DLIM!L41</f>
        <v>2E-3</v>
      </c>
      <c r="M41">
        <f>DLIM!M41</f>
        <v>5.0000000000000001E-3</v>
      </c>
      <c r="N41">
        <f>DLIM!N41</f>
        <v>1.4999999999999999E-2</v>
      </c>
      <c r="O41">
        <f>DLIM!O41</f>
        <v>3.8141413315166144E-6</v>
      </c>
      <c r="P41">
        <f>DLIM!P41</f>
        <v>4.5154696372856052E-6</v>
      </c>
      <c r="Q41">
        <f>DLIM!Q41</f>
        <v>5.8331106109566461E-5</v>
      </c>
      <c r="R41">
        <f>DLIM!R41</f>
        <v>2.7441104139524093E-4</v>
      </c>
      <c r="S41">
        <f>DLIM!S41</f>
        <v>4.0000000000000001E-3</v>
      </c>
      <c r="T41">
        <f>DLIM!T41</f>
        <v>2E-3</v>
      </c>
      <c r="U41">
        <f>DLIM!U41</f>
        <v>4.0000000000000001E-3</v>
      </c>
      <c r="V41">
        <f>DLIM!V41</f>
        <v>4.0000000000000001E-3</v>
      </c>
      <c r="W41">
        <f>DLIM!W41</f>
        <v>4.0000000000000001E-3</v>
      </c>
      <c r="X41">
        <f>DLIM!X41</f>
        <v>3.0000000000000001E-3</v>
      </c>
      <c r="Y41">
        <f>DLIM!Y41</f>
        <v>4.0000000000000001E-3</v>
      </c>
      <c r="Z41">
        <f>DLIM!Z41</f>
        <v>6.9360164240797884E-6</v>
      </c>
      <c r="AA41">
        <f>DLIM!AA41</f>
        <v>3.0453837818570954E-5</v>
      </c>
      <c r="AB41">
        <f>DLIM!AB41</f>
        <v>5.0000000000000001E-3</v>
      </c>
      <c r="AC41">
        <f>DLIM!AC41</f>
        <v>4.0000000000000001E-3</v>
      </c>
      <c r="AD41">
        <f>DLIM!AD41</f>
        <v>7.0000000000000001E-3</v>
      </c>
      <c r="AE41">
        <f>DLIM!AE41</f>
        <v>2.4E-2</v>
      </c>
      <c r="AF41">
        <f>DLIM!AF41</f>
        <v>6.0000000000000001E-3</v>
      </c>
      <c r="AG41">
        <f>DLIM!AG41</f>
        <v>4.0000000000000001E-3</v>
      </c>
      <c r="AH41">
        <f>DLIM!AH41</f>
        <v>4.0000000000000001E-3</v>
      </c>
      <c r="AI41">
        <f>DLIM!AI41</f>
        <v>3.0000000000000001E-3</v>
      </c>
      <c r="AJ41">
        <f>DLIM!AJ41</f>
        <v>5.0000000000000001E-3</v>
      </c>
      <c r="AK41">
        <f>DLIM!AK41</f>
        <v>2E-3</v>
      </c>
      <c r="AL41">
        <f>DLIM!AL41</f>
        <v>3.1E-2</v>
      </c>
      <c r="AM41">
        <f>DLIM!AM41</f>
        <v>2E-3</v>
      </c>
      <c r="AN41">
        <f>DLIM!AN41</f>
        <v>4.0000000000000001E-3</v>
      </c>
      <c r="AO41">
        <f>DLIM!AO41</f>
        <v>1.008</v>
      </c>
      <c r="AP41">
        <f>DLIM!AP41</f>
        <v>5.7000000000000002E-2</v>
      </c>
      <c r="AQ41">
        <f>DLIM!AQ41</f>
        <v>0</v>
      </c>
    </row>
    <row r="42" spans="1:43" x14ac:dyDescent="0.25">
      <c r="A42" t="str">
        <f>DLIM!A42</f>
        <v>ISIC 90T96</v>
      </c>
      <c r="B42">
        <f>DLIM!B42</f>
        <v>3.0000000000000001E-3</v>
      </c>
      <c r="C42">
        <f>DLIM!C42</f>
        <v>1.1481832860214375E-2</v>
      </c>
      <c r="D42">
        <f>DLIM!D42</f>
        <v>4.1805633459763696E-4</v>
      </c>
      <c r="E42">
        <f>DLIM!E42</f>
        <v>7.0000000000000001E-3</v>
      </c>
      <c r="F42">
        <f>DLIM!F42</f>
        <v>1E-3</v>
      </c>
      <c r="G42">
        <f>DLIM!G42</f>
        <v>5.0000000000000001E-3</v>
      </c>
      <c r="H42">
        <f>DLIM!H42</f>
        <v>4.0000000000000001E-3</v>
      </c>
      <c r="I42">
        <f>DLIM!I42</f>
        <v>7.0000000000000001E-3</v>
      </c>
      <c r="J42">
        <f>DLIM!J42</f>
        <v>6.0000000000000001E-3</v>
      </c>
      <c r="K42">
        <f>DLIM!K42</f>
        <v>2E-3</v>
      </c>
      <c r="L42">
        <f>DLIM!L42</f>
        <v>0</v>
      </c>
      <c r="M42">
        <f>DLIM!M42</f>
        <v>0</v>
      </c>
      <c r="N42">
        <f>DLIM!N42</f>
        <v>4.0000000000000001E-3</v>
      </c>
      <c r="O42">
        <f>DLIM!O42</f>
        <v>1.1397399739180447E-2</v>
      </c>
      <c r="P42">
        <f>DLIM!P42</f>
        <v>6.8537567048025522E-3</v>
      </c>
      <c r="Q42">
        <f>DLIM!Q42</f>
        <v>1.1402572842297528E-2</v>
      </c>
      <c r="R42">
        <f>DLIM!R42</f>
        <v>1.3844034068268014E-2</v>
      </c>
      <c r="S42">
        <f>DLIM!S42</f>
        <v>4.0000000000000001E-3</v>
      </c>
      <c r="T42">
        <f>DLIM!T42</f>
        <v>3.0000000000000001E-3</v>
      </c>
      <c r="U42">
        <f>DLIM!U42</f>
        <v>4.0000000000000001E-3</v>
      </c>
      <c r="V42">
        <f>DLIM!V42</f>
        <v>4.0000000000000001E-3</v>
      </c>
      <c r="W42">
        <f>DLIM!W42</f>
        <v>4.0000000000000001E-3</v>
      </c>
      <c r="X42">
        <f>DLIM!X42</f>
        <v>6.0000000000000001E-3</v>
      </c>
      <c r="Y42">
        <f>DLIM!Y42</f>
        <v>6.0000000000000001E-3</v>
      </c>
      <c r="Z42">
        <f>DLIM!Z42</f>
        <v>7.2180778368559299E-3</v>
      </c>
      <c r="AA42">
        <f>DLIM!AA42</f>
        <v>3.2454966070434139E-3</v>
      </c>
      <c r="AB42">
        <f>DLIM!AB42</f>
        <v>1.5359385185079899E-2</v>
      </c>
      <c r="AC42">
        <f>DLIM!AC42</f>
        <v>6.0000000000000001E-3</v>
      </c>
      <c r="AD42">
        <f>DLIM!AD42</f>
        <v>8.0000000000000002E-3</v>
      </c>
      <c r="AE42">
        <f>DLIM!AE42</f>
        <v>7.0000000000000001E-3</v>
      </c>
      <c r="AF42">
        <f>DLIM!AF42</f>
        <v>8.9999999999999993E-3</v>
      </c>
      <c r="AG42">
        <f>DLIM!AG42</f>
        <v>2.9000000000000001E-2</v>
      </c>
      <c r="AH42">
        <f>DLIM!AH42</f>
        <v>0.01</v>
      </c>
      <c r="AI42">
        <f>DLIM!AI42</f>
        <v>1.2E-2</v>
      </c>
      <c r="AJ42">
        <f>DLIM!AJ42</f>
        <v>8.0000000000000002E-3</v>
      </c>
      <c r="AK42">
        <f>DLIM!AK42</f>
        <v>2E-3</v>
      </c>
      <c r="AL42">
        <f>DLIM!AL42</f>
        <v>0.01</v>
      </c>
      <c r="AM42">
        <f>DLIM!AM42</f>
        <v>6.0000000000000001E-3</v>
      </c>
      <c r="AN42">
        <f>DLIM!AN42</f>
        <v>8.0000000000000002E-3</v>
      </c>
      <c r="AO42">
        <f>DLIM!AO42</f>
        <v>1.4999999999999999E-2</v>
      </c>
      <c r="AP42">
        <f>DLIM!AP42</f>
        <v>1.0549999999999999</v>
      </c>
      <c r="AQ42">
        <f>DLIM!AQ42</f>
        <v>0</v>
      </c>
    </row>
    <row r="43" spans="1:43" x14ac:dyDescent="0.25">
      <c r="A43" t="str">
        <f>DLIM!A43</f>
        <v>ISIC 97T98</v>
      </c>
      <c r="B43">
        <f>DLIM!B43</f>
        <v>0</v>
      </c>
      <c r="C43">
        <f>DLIM!C43</f>
        <v>7.3562828265328012E-5</v>
      </c>
      <c r="D43">
        <f>DLIM!D43</f>
        <v>3.7737507769837749E-6</v>
      </c>
      <c r="E43">
        <f>DLIM!E43</f>
        <v>0</v>
      </c>
      <c r="F43">
        <f>DLIM!F43</f>
        <v>0</v>
      </c>
      <c r="G43">
        <f>DLIM!G43</f>
        <v>0</v>
      </c>
      <c r="H43">
        <f>DLIM!H43</f>
        <v>0</v>
      </c>
      <c r="I43">
        <f>DLIM!I43</f>
        <v>0</v>
      </c>
      <c r="J43">
        <f>DLIM!J43</f>
        <v>0</v>
      </c>
      <c r="K43">
        <f>DLIM!K43</f>
        <v>0</v>
      </c>
      <c r="L43">
        <f>DLIM!L43</f>
        <v>0</v>
      </c>
      <c r="M43">
        <f>DLIM!M43</f>
        <v>0</v>
      </c>
      <c r="N43">
        <f>DLIM!N43</f>
        <v>0</v>
      </c>
      <c r="O43">
        <f>DLIM!O43</f>
        <v>1.5504574945375182E-8</v>
      </c>
      <c r="P43">
        <f>DLIM!P43</f>
        <v>1.5639997930861421E-8</v>
      </c>
      <c r="Q43">
        <f>DLIM!Q43</f>
        <v>1.8876423087413392E-6</v>
      </c>
      <c r="R43">
        <f>DLIM!R43</f>
        <v>2.5829936818626016E-8</v>
      </c>
      <c r="S43">
        <f>DLIM!S43</f>
        <v>0</v>
      </c>
      <c r="T43">
        <f>DLIM!T43</f>
        <v>0</v>
      </c>
      <c r="U43">
        <f>DLIM!U43</f>
        <v>0</v>
      </c>
      <c r="V43">
        <f>DLIM!V43</f>
        <v>0</v>
      </c>
      <c r="W43">
        <f>DLIM!W43</f>
        <v>0</v>
      </c>
      <c r="X43">
        <f>DLIM!X43</f>
        <v>0</v>
      </c>
      <c r="Y43">
        <f>DLIM!Y43</f>
        <v>0</v>
      </c>
      <c r="Z43">
        <f>DLIM!Z43</f>
        <v>1.4393497107884183E-7</v>
      </c>
      <c r="AA43">
        <f>DLIM!AA43</f>
        <v>6.9165628271149489E-10</v>
      </c>
      <c r="AB43">
        <f>DLIM!AB43</f>
        <v>0</v>
      </c>
      <c r="AC43">
        <f>DLIM!AC43</f>
        <v>0</v>
      </c>
      <c r="AD43">
        <f>DLIM!AD43</f>
        <v>0</v>
      </c>
      <c r="AE43">
        <f>DLIM!AE43</f>
        <v>0</v>
      </c>
      <c r="AF43">
        <f>DLIM!AF43</f>
        <v>0</v>
      </c>
      <c r="AG43">
        <f>DLIM!AG43</f>
        <v>0</v>
      </c>
      <c r="AH43">
        <f>DLIM!AH43</f>
        <v>0</v>
      </c>
      <c r="AI43">
        <f>DLIM!AI43</f>
        <v>0</v>
      </c>
      <c r="AJ43">
        <f>DLIM!AJ43</f>
        <v>0</v>
      </c>
      <c r="AK43">
        <f>DLIM!AK43</f>
        <v>0</v>
      </c>
      <c r="AL43">
        <f>DLIM!AL43</f>
        <v>0</v>
      </c>
      <c r="AM43">
        <f>DLIM!AM43</f>
        <v>0</v>
      </c>
      <c r="AN43">
        <f>DLIM!AN43</f>
        <v>0</v>
      </c>
      <c r="AO43">
        <f>DLIM!AO43</f>
        <v>0</v>
      </c>
      <c r="AP43">
        <f>DLIM!AP43</f>
        <v>0</v>
      </c>
      <c r="AQ43">
        <f>DLIM!AQ43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sqref="A1:XFD1048576"/>
    </sheetView>
  </sheetViews>
  <sheetFormatPr defaultRowHeight="15" x14ac:dyDescent="0.25"/>
  <sheetData>
    <row r="1" spans="1:43" s="2" customFormat="1" x14ac:dyDescent="0.2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.75" thickBot="1" x14ac:dyDescent="0.3">
      <c r="A2" t="s">
        <v>115</v>
      </c>
      <c r="B2">
        <v>44846032000</v>
      </c>
      <c r="C2" s="15">
        <v>262300376.97736689</v>
      </c>
      <c r="D2" s="16">
        <v>148655623.02263317</v>
      </c>
      <c r="E2">
        <v>3305939000</v>
      </c>
      <c r="F2">
        <v>20020000</v>
      </c>
      <c r="G2">
        <v>102938654000</v>
      </c>
      <c r="H2">
        <v>64002939000</v>
      </c>
      <c r="I2">
        <v>7215390000</v>
      </c>
      <c r="J2">
        <v>32329297000</v>
      </c>
      <c r="K2">
        <v>111021001000</v>
      </c>
      <c r="L2" s="15">
        <v>142563876000</v>
      </c>
      <c r="M2" s="16">
        <v>18592210000</v>
      </c>
      <c r="N2">
        <v>59839560000</v>
      </c>
      <c r="O2" s="15">
        <v>11808343549.728359</v>
      </c>
      <c r="P2" s="16">
        <v>24465530450.271641</v>
      </c>
      <c r="Q2" s="15">
        <v>98234754911.713867</v>
      </c>
      <c r="R2" s="16">
        <v>26809983088.286137</v>
      </c>
      <c r="S2">
        <v>84072352000</v>
      </c>
      <c r="T2">
        <v>286853112000</v>
      </c>
      <c r="U2">
        <v>81964883000</v>
      </c>
      <c r="V2">
        <v>122037097000.00002</v>
      </c>
      <c r="W2">
        <v>163254000000</v>
      </c>
      <c r="X2">
        <v>38348583000</v>
      </c>
      <c r="Y2">
        <v>29198533000</v>
      </c>
      <c r="Z2" s="15">
        <v>36868340666.271263</v>
      </c>
      <c r="AA2" s="17">
        <v>12129536456.261744</v>
      </c>
      <c r="AB2" s="16">
        <v>17124926000</v>
      </c>
      <c r="AC2">
        <v>213075681000</v>
      </c>
      <c r="AD2">
        <v>219045008000</v>
      </c>
      <c r="AE2">
        <v>106890256000</v>
      </c>
      <c r="AF2">
        <v>121327024000</v>
      </c>
      <c r="AG2">
        <v>46107880000</v>
      </c>
      <c r="AH2">
        <v>35588826000</v>
      </c>
      <c r="AI2">
        <v>41416102000</v>
      </c>
      <c r="AJ2">
        <v>149317077000</v>
      </c>
      <c r="AK2">
        <v>161103943000</v>
      </c>
      <c r="AL2">
        <v>145715504000</v>
      </c>
      <c r="AM2">
        <v>127571444000</v>
      </c>
      <c r="AN2">
        <v>108532151000</v>
      </c>
      <c r="AO2">
        <v>127008063000</v>
      </c>
      <c r="AP2">
        <v>57543376000</v>
      </c>
      <c r="AQ2">
        <v>1831193000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B18" sqref="B18"/>
    </sheetView>
  </sheetViews>
  <sheetFormatPr defaultRowHeight="15" x14ac:dyDescent="0.25"/>
  <cols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MINVERSE(DLIM!B2:AQ43)</f>
        <v>0.92253526287517873</v>
      </c>
      <c r="C4" s="14">
        <v>7.4082646055849263E-3</v>
      </c>
      <c r="D4" s="14">
        <v>4.2269864518513309E-3</v>
      </c>
      <c r="E4" s="14">
        <v>2.4666932170286887E-3</v>
      </c>
      <c r="F4" s="14">
        <v>2.6242511610781315E-3</v>
      </c>
      <c r="G4" s="14">
        <v>-0.25988145793420991</v>
      </c>
      <c r="H4" s="14">
        <v>-1.7266868442189939E-2</v>
      </c>
      <c r="I4" s="14">
        <v>-0.10627632192193097</v>
      </c>
      <c r="J4" s="14">
        <v>-1.724680340629809E-2</v>
      </c>
      <c r="K4" s="14">
        <v>-2.3544353349542117E-3</v>
      </c>
      <c r="L4" s="14">
        <v>1.0103487263993809E-3</v>
      </c>
      <c r="M4" s="14">
        <v>5.9461568699822618E-3</v>
      </c>
      <c r="N4" s="14">
        <v>-1.0053127678849054E-2</v>
      </c>
      <c r="O4" s="14">
        <v>2.1049722506637225E-3</v>
      </c>
      <c r="P4" s="14">
        <v>1.0674281926189603E-3</v>
      </c>
      <c r="Q4" s="14">
        <v>5.5760923157436421E-4</v>
      </c>
      <c r="R4" s="14">
        <v>1.3706460816221577E-3</v>
      </c>
      <c r="S4">
        <v>1.2949534526662183E-3</v>
      </c>
      <c r="T4">
        <v>1.1007171285117487E-3</v>
      </c>
      <c r="U4">
        <v>1.2639138205331705E-3</v>
      </c>
      <c r="V4">
        <v>1.2482977823583452E-3</v>
      </c>
      <c r="W4">
        <v>1.1107508122445624E-3</v>
      </c>
      <c r="X4">
        <v>1.8183732605472742E-4</v>
      </c>
      <c r="Y4">
        <v>-5.9693720456760946E-3</v>
      </c>
      <c r="Z4">
        <v>9.0511306867364753E-4</v>
      </c>
      <c r="AA4">
        <v>7.8536529844685154E-4</v>
      </c>
      <c r="AB4">
        <v>4.2609431636869118E-3</v>
      </c>
      <c r="AC4">
        <v>-2.0884527150747578E-3</v>
      </c>
      <c r="AD4">
        <v>-6.1502126068463175E-3</v>
      </c>
      <c r="AE4">
        <v>-1.0385683906662762E-3</v>
      </c>
      <c r="AF4">
        <v>-4.1750745270773278E-2</v>
      </c>
      <c r="AG4">
        <v>-2.1860286635024349E-3</v>
      </c>
      <c r="AH4">
        <v>2.0156250820210957E-3</v>
      </c>
      <c r="AI4">
        <v>-9.0944540369487608E-4</v>
      </c>
      <c r="AJ4">
        <v>1.6631150893477997E-3</v>
      </c>
      <c r="AK4">
        <v>3.8937354633880648E-4</v>
      </c>
      <c r="AL4">
        <v>-1.6698794897331453E-3</v>
      </c>
      <c r="AM4">
        <v>-4.1779903581178968E-3</v>
      </c>
      <c r="AN4">
        <v>2.1031484887865464E-3</v>
      </c>
      <c r="AO4">
        <v>-5.1980154172359353E-3</v>
      </c>
      <c r="AP4">
        <v>-3.2057527400215485E-3</v>
      </c>
      <c r="AQ4">
        <v>-8.4002799194865559E-5</v>
      </c>
    </row>
    <row r="5" spans="1:43" x14ac:dyDescent="0.25">
      <c r="A5" t="s">
        <v>78</v>
      </c>
      <c r="B5">
        <v>3.8504629075593782E-3</v>
      </c>
      <c r="C5" s="14">
        <v>1.0022406637596533</v>
      </c>
      <c r="D5" s="14">
        <v>3.0845442546632044E-3</v>
      </c>
      <c r="E5" s="14">
        <v>3.3724679550844391E-3</v>
      </c>
      <c r="F5" s="14">
        <v>1.9110823830540778E-3</v>
      </c>
      <c r="G5" s="14">
        <v>1.425667102335833E-3</v>
      </c>
      <c r="H5" s="14">
        <v>6.9204054168223858E-3</v>
      </c>
      <c r="I5" s="14">
        <v>7.547975546275054E-3</v>
      </c>
      <c r="J5" s="14">
        <v>5.1019824106994741E-3</v>
      </c>
      <c r="K5" s="14">
        <v>1.5845960315886889E-3</v>
      </c>
      <c r="L5" s="14">
        <v>-0.13493930718837477</v>
      </c>
      <c r="M5" s="14">
        <v>-7.0185772584710994E-3</v>
      </c>
      <c r="N5" s="14">
        <v>2.5967150439024755E-2</v>
      </c>
      <c r="O5" s="14">
        <v>4.8081807239901452E-3</v>
      </c>
      <c r="P5" s="14">
        <v>4.8739833841517245E-3</v>
      </c>
      <c r="Q5" s="14">
        <v>-3.5394039010318945E-3</v>
      </c>
      <c r="R5" s="14">
        <v>1.8602878178639892E-3</v>
      </c>
      <c r="S5">
        <v>3.4284943871790759E-3</v>
      </c>
      <c r="T5">
        <v>4.3347515556594433E-3</v>
      </c>
      <c r="U5">
        <v>4.975714909031051E-3</v>
      </c>
      <c r="V5">
        <v>1.3313246536341577E-3</v>
      </c>
      <c r="W5">
        <v>1.5944615723623076E-3</v>
      </c>
      <c r="X5">
        <v>2.3119251754371334E-3</v>
      </c>
      <c r="Y5">
        <v>3.6095182592236919E-3</v>
      </c>
      <c r="Z5">
        <v>9.263999313859685E-3</v>
      </c>
      <c r="AA5">
        <v>9.2614452155676315E-3</v>
      </c>
      <c r="AB5">
        <v>2.080426159009139E-3</v>
      </c>
      <c r="AC5">
        <v>1.3603838746665473E-3</v>
      </c>
      <c r="AD5">
        <v>9.9801855646346888E-4</v>
      </c>
      <c r="AE5">
        <v>8.9627915497140901E-4</v>
      </c>
      <c r="AF5">
        <v>1.0255013735912834E-3</v>
      </c>
      <c r="AG5">
        <v>1.2644837709809866E-3</v>
      </c>
      <c r="AH5">
        <v>6.0396791932902747E-4</v>
      </c>
      <c r="AI5">
        <v>4.982903939397649E-4</v>
      </c>
      <c r="AJ5">
        <v>4.1583257157302387E-4</v>
      </c>
      <c r="AK5">
        <v>1.9208398200719004E-4</v>
      </c>
      <c r="AL5">
        <v>-1.0266481050574591E-3</v>
      </c>
      <c r="AM5">
        <v>4.5083021483256536E-4</v>
      </c>
      <c r="AN5">
        <v>6.0584775794350273E-4</v>
      </c>
      <c r="AO5">
        <v>3.244511796428433E-3</v>
      </c>
      <c r="AP5">
        <v>-1.7170324595951242E-3</v>
      </c>
      <c r="AQ5">
        <v>-4.1584109954987899E-4</v>
      </c>
    </row>
    <row r="6" spans="1:43" x14ac:dyDescent="0.25">
      <c r="A6" t="s">
        <v>77</v>
      </c>
      <c r="B6">
        <v>3.8418036501866909E-3</v>
      </c>
      <c r="C6" s="14">
        <v>2.2215503963970915E-3</v>
      </c>
      <c r="D6" s="14">
        <v>1.0030843230341757</v>
      </c>
      <c r="E6" s="14">
        <v>3.4353109857305272E-3</v>
      </c>
      <c r="F6" s="14">
        <v>1.9543239236867165E-3</v>
      </c>
      <c r="G6" s="14">
        <v>1.4893839804112994E-3</v>
      </c>
      <c r="H6" s="14">
        <v>3.76551911937501E-3</v>
      </c>
      <c r="I6" s="14">
        <v>3.7209575194681629E-3</v>
      </c>
      <c r="J6" s="14">
        <v>5.1649982722046977E-3</v>
      </c>
      <c r="K6" s="14">
        <v>1.6146987829702723E-3</v>
      </c>
      <c r="L6" s="14">
        <v>-0.1349378477599984</v>
      </c>
      <c r="M6" s="14">
        <v>-6.9626434622337132E-3</v>
      </c>
      <c r="N6" s="14">
        <v>2.5961033557215928E-2</v>
      </c>
      <c r="O6" s="14">
        <v>4.8100192802152447E-3</v>
      </c>
      <c r="P6" s="14">
        <v>4.874592196277356E-3</v>
      </c>
      <c r="Q6" s="14">
        <v>1.244502691773299E-3</v>
      </c>
      <c r="R6" s="14">
        <v>1.9378971382830971E-3</v>
      </c>
      <c r="S6">
        <v>3.5089110601368156E-3</v>
      </c>
      <c r="T6">
        <v>4.3889000063712736E-3</v>
      </c>
      <c r="U6">
        <v>5.0309912475242037E-3</v>
      </c>
      <c r="V6">
        <v>1.3880848511074486E-3</v>
      </c>
      <c r="W6">
        <v>1.5081042022257287E-3</v>
      </c>
      <c r="X6">
        <v>2.4376869557690747E-3</v>
      </c>
      <c r="Y6">
        <v>-4.6709120817697684E-4</v>
      </c>
      <c r="Z6">
        <v>1.1068023398895115E-2</v>
      </c>
      <c r="AA6">
        <v>9.2607774006814737E-3</v>
      </c>
      <c r="AB6">
        <v>2.349849238685215E-3</v>
      </c>
      <c r="AC6">
        <v>1.3894743985261655E-3</v>
      </c>
      <c r="AD6">
        <v>1.048824842915108E-3</v>
      </c>
      <c r="AE6">
        <v>9.3661875392334157E-4</v>
      </c>
      <c r="AF6">
        <v>1.0681871441996797E-3</v>
      </c>
      <c r="AG6">
        <v>1.2963008595528313E-3</v>
      </c>
      <c r="AH6">
        <v>6.2892849596388341E-4</v>
      </c>
      <c r="AI6">
        <v>5.0679928423094179E-4</v>
      </c>
      <c r="AJ6">
        <v>4.286825843454673E-4</v>
      </c>
      <c r="AK6">
        <v>2.197200389154061E-4</v>
      </c>
      <c r="AL6">
        <v>-1.0038732710490974E-3</v>
      </c>
      <c r="AM6">
        <v>4.6286988621522466E-4</v>
      </c>
      <c r="AN6">
        <v>6.2708008772993683E-4</v>
      </c>
      <c r="AO6">
        <v>3.2824419619533131E-3</v>
      </c>
      <c r="AP6">
        <v>-1.7346719937814548E-3</v>
      </c>
      <c r="AQ6">
        <v>-4.8671370228390236E-4</v>
      </c>
    </row>
    <row r="7" spans="1:43" x14ac:dyDescent="0.25">
      <c r="A7" t="s">
        <v>3</v>
      </c>
      <c r="B7">
        <v>2.4619265940728117E-4</v>
      </c>
      <c r="C7" s="14">
        <v>1.9642969133910215E-4</v>
      </c>
      <c r="D7" s="14">
        <v>1.2795297421199579E-4</v>
      </c>
      <c r="E7" s="14">
        <v>0.99819317070077462</v>
      </c>
      <c r="F7" s="14">
        <v>-3.8734575094994052E-3</v>
      </c>
      <c r="G7" s="14">
        <v>-7.076257921973492E-4</v>
      </c>
      <c r="H7" s="14">
        <v>-4.1492968381742735E-4</v>
      </c>
      <c r="I7" s="14">
        <v>-4.8693621647322648E-4</v>
      </c>
      <c r="J7" s="14">
        <v>-3.0823091598629663E-4</v>
      </c>
      <c r="K7" s="14">
        <v>1.024006982525502E-4</v>
      </c>
      <c r="L7" s="14">
        <v>-3.1158665574853132E-3</v>
      </c>
      <c r="M7" s="14">
        <v>-1.2991907427254814E-3</v>
      </c>
      <c r="N7" s="14">
        <v>-6.1968999279228687E-5</v>
      </c>
      <c r="O7" s="14">
        <v>-3.7809697056233283E-3</v>
      </c>
      <c r="P7" s="14">
        <v>-0.11065341871344402</v>
      </c>
      <c r="Q7" s="14">
        <v>-9.5149204235141888E-4</v>
      </c>
      <c r="R7" s="14">
        <v>-6.2845257286841605E-4</v>
      </c>
      <c r="S7">
        <v>-7.9032243447877272E-4</v>
      </c>
      <c r="T7">
        <v>-2.894346575460329E-4</v>
      </c>
      <c r="U7">
        <v>-1.0481203940598241E-3</v>
      </c>
      <c r="V7">
        <v>-6.7498580828976627E-5</v>
      </c>
      <c r="W7">
        <v>-2.8194828429778845E-4</v>
      </c>
      <c r="X7">
        <v>-4.3315751851506307E-4</v>
      </c>
      <c r="Y7">
        <v>-2.0816663401523747E-4</v>
      </c>
      <c r="Z7">
        <v>2.5453258365535503E-4</v>
      </c>
      <c r="AA7">
        <v>2.2237776706136191E-4</v>
      </c>
      <c r="AB7">
        <v>-7.9782313117030196E-4</v>
      </c>
      <c r="AC7">
        <v>-1.4226519584229272E-4</v>
      </c>
      <c r="AD7">
        <v>1.0863575883834854E-4</v>
      </c>
      <c r="AE7">
        <v>7.8563963722857986E-5</v>
      </c>
      <c r="AF7">
        <v>-6.7314187394799962E-4</v>
      </c>
      <c r="AG7">
        <v>8.9590668923369767E-5</v>
      </c>
      <c r="AH7">
        <v>9.3210412214638695E-5</v>
      </c>
      <c r="AI7">
        <v>5.5622349475124963E-5</v>
      </c>
      <c r="AJ7">
        <v>5.5835369105505373E-5</v>
      </c>
      <c r="AK7">
        <v>1.016579574683944E-4</v>
      </c>
      <c r="AL7">
        <v>6.2247605848413296E-5</v>
      </c>
      <c r="AM7">
        <v>2.3453457256213646E-4</v>
      </c>
      <c r="AN7">
        <v>1.5493267261385194E-4</v>
      </c>
      <c r="AO7">
        <v>3.3208721263300268E-4</v>
      </c>
      <c r="AP7">
        <v>1.6146093762675699E-4</v>
      </c>
      <c r="AQ7">
        <v>1.913325397598137E-4</v>
      </c>
    </row>
    <row r="8" spans="1:43" x14ac:dyDescent="0.25">
      <c r="A8" t="s">
        <v>4</v>
      </c>
      <c r="B8">
        <v>0</v>
      </c>
      <c r="C8" s="14">
        <v>0</v>
      </c>
      <c r="D8" s="14">
        <v>0</v>
      </c>
      <c r="E8" s="14">
        <v>0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5</v>
      </c>
      <c r="B9">
        <v>-0.11073534005792909</v>
      </c>
      <c r="C9" s="14">
        <v>2.0087314257041446E-2</v>
      </c>
      <c r="D9" s="14">
        <v>1.216998098772904E-2</v>
      </c>
      <c r="E9" s="14">
        <v>-3.9748045216472707E-3</v>
      </c>
      <c r="F9" s="14">
        <v>-1.6439793758458035E-3</v>
      </c>
      <c r="G9" s="14">
        <v>0.86441954989804382</v>
      </c>
      <c r="H9" s="14">
        <v>-1.2659016378757741E-2</v>
      </c>
      <c r="I9" s="14">
        <v>1.0432984541679353E-3</v>
      </c>
      <c r="J9" s="14">
        <v>-3.768975662530784E-4</v>
      </c>
      <c r="K9" s="14">
        <v>-2.7620295951884971E-4</v>
      </c>
      <c r="L9" s="14">
        <v>-1.1169511077120609E-2</v>
      </c>
      <c r="M9" s="14">
        <v>-1.5658818017039298E-2</v>
      </c>
      <c r="N9" s="14">
        <v>-5.7749062208751634E-3</v>
      </c>
      <c r="O9" s="14">
        <v>3.4298059315319347E-3</v>
      </c>
      <c r="P9" s="14">
        <v>2.9165568080260209E-3</v>
      </c>
      <c r="Q9" s="14">
        <v>1.4909769673448199E-3</v>
      </c>
      <c r="R9" s="14">
        <v>2.7259420275443673E-3</v>
      </c>
      <c r="S9">
        <v>-4.0986065759449439E-3</v>
      </c>
      <c r="T9">
        <v>-1.9943525332843399E-3</v>
      </c>
      <c r="U9">
        <v>-2.9037495201700582E-3</v>
      </c>
      <c r="V9">
        <v>-3.3858851357785524E-3</v>
      </c>
      <c r="W9">
        <v>-1.4358380310868204E-3</v>
      </c>
      <c r="X9">
        <v>-4.9969828153753103E-3</v>
      </c>
      <c r="Y9">
        <v>-1.8383984926855037E-3</v>
      </c>
      <c r="Z9">
        <v>3.7979645898383904E-3</v>
      </c>
      <c r="AA9">
        <v>3.0545543995785865E-3</v>
      </c>
      <c r="AB9">
        <v>-1.8090578464867661E-3</v>
      </c>
      <c r="AC9">
        <v>-1.340691387447914E-3</v>
      </c>
      <c r="AD9">
        <v>-2.5600893621295457E-3</v>
      </c>
      <c r="AE9">
        <v>-3.1971381795228623E-3</v>
      </c>
      <c r="AF9">
        <v>-0.21754522478923219</v>
      </c>
      <c r="AG9">
        <v>-1.9081556181062423E-3</v>
      </c>
      <c r="AH9">
        <v>-1.7885175167254384E-3</v>
      </c>
      <c r="AI9">
        <v>-2.4834311566608418E-4</v>
      </c>
      <c r="AJ9">
        <v>-1.6095273928334996E-3</v>
      </c>
      <c r="AK9">
        <v>-3.702019946298255E-5</v>
      </c>
      <c r="AL9">
        <v>-5.4328758824940641E-3</v>
      </c>
      <c r="AM9">
        <v>-4.2690906050257323E-3</v>
      </c>
      <c r="AN9">
        <v>-1.3942531377660798E-2</v>
      </c>
      <c r="AO9">
        <v>-1.4543820286670608E-2</v>
      </c>
      <c r="AP9">
        <v>-2.3837994543759584E-2</v>
      </c>
      <c r="AQ9">
        <v>-2.2630021170609303E-4</v>
      </c>
    </row>
    <row r="10" spans="1:43" x14ac:dyDescent="0.25">
      <c r="A10" t="s">
        <v>6</v>
      </c>
      <c r="B10">
        <v>-6.0832035067939451E-3</v>
      </c>
      <c r="C10" s="14">
        <v>1.4466318572448661E-3</v>
      </c>
      <c r="D10" s="14">
        <v>6.4018582291014718E-4</v>
      </c>
      <c r="E10" s="14">
        <v>-6.2854496334685366E-3</v>
      </c>
      <c r="F10" s="14">
        <v>-2.4439999180999334E-3</v>
      </c>
      <c r="G10" s="14">
        <v>-4.843585381069453E-3</v>
      </c>
      <c r="H10" s="14">
        <v>0.75916935378021533</v>
      </c>
      <c r="I10" s="14">
        <v>-8.904481940465012E-3</v>
      </c>
      <c r="J10" s="14">
        <v>-1.1852511767886539E-2</v>
      </c>
      <c r="K10" s="14">
        <v>-5.5000594225984513E-4</v>
      </c>
      <c r="L10" s="14">
        <v>-4.0099869928380324E-3</v>
      </c>
      <c r="M10" s="14">
        <v>-7.5308456793435844E-3</v>
      </c>
      <c r="N10" s="14">
        <v>-2.4942178002169746E-2</v>
      </c>
      <c r="O10" s="14">
        <v>-2.1893277927278071E-4</v>
      </c>
      <c r="P10" s="14">
        <v>-8.5071329639560523E-4</v>
      </c>
      <c r="Q10" s="14">
        <v>-1.1777819988455327E-4</v>
      </c>
      <c r="R10" s="14">
        <v>1.664900620166185E-4</v>
      </c>
      <c r="S10">
        <v>-8.3252179656679928E-3</v>
      </c>
      <c r="T10">
        <v>-5.4808391205675381E-3</v>
      </c>
      <c r="U10">
        <v>-6.4839409476840646E-3</v>
      </c>
      <c r="V10">
        <v>-6.3293410955712536E-3</v>
      </c>
      <c r="W10">
        <v>-7.3609130340910886E-3</v>
      </c>
      <c r="X10">
        <v>-1.4747977967132297E-2</v>
      </c>
      <c r="Y10">
        <v>-4.5741530966541585E-2</v>
      </c>
      <c r="Z10">
        <v>8.9999971263096125E-4</v>
      </c>
      <c r="AA10">
        <v>4.3484398591075779E-4</v>
      </c>
      <c r="AB10">
        <v>-7.1467991467417634E-3</v>
      </c>
      <c r="AC10">
        <v>-2.7372037118192937E-3</v>
      </c>
      <c r="AD10">
        <v>-6.0646493059239113E-3</v>
      </c>
      <c r="AE10">
        <v>-6.617297230303713E-3</v>
      </c>
      <c r="AF10">
        <v>-7.2585441773334548E-3</v>
      </c>
      <c r="AG10">
        <v>-1.2958991068674471E-3</v>
      </c>
      <c r="AH10">
        <v>-1.6609446845013106E-3</v>
      </c>
      <c r="AI10">
        <v>-3.7989009234259789E-4</v>
      </c>
      <c r="AJ10">
        <v>-1.8616159243911496E-3</v>
      </c>
      <c r="AK10">
        <v>-7.0301875098319373E-4</v>
      </c>
      <c r="AL10">
        <v>-7.9116772723459641E-3</v>
      </c>
      <c r="AM10">
        <v>-4.7250185462385796E-3</v>
      </c>
      <c r="AN10">
        <v>-2.2268045298071996E-3</v>
      </c>
      <c r="AO10">
        <v>-6.3739280218748622E-3</v>
      </c>
      <c r="AP10">
        <v>-2.3704824039204438E-2</v>
      </c>
      <c r="AQ10">
        <v>-4.133724355265346E-6</v>
      </c>
    </row>
    <row r="11" spans="1:43" x14ac:dyDescent="0.25">
      <c r="A11" t="s">
        <v>7</v>
      </c>
      <c r="B11">
        <v>-1.1134489476501003E-3</v>
      </c>
      <c r="C11" s="14">
        <v>-3.8793518076921728E-3</v>
      </c>
      <c r="D11" s="14">
        <v>1.9783228886988481E-5</v>
      </c>
      <c r="E11" s="14">
        <v>-1.0869075389611166E-3</v>
      </c>
      <c r="F11" s="14">
        <v>-1.1245870053176229E-3</v>
      </c>
      <c r="G11" s="14">
        <v>-1.0379639303825514E-3</v>
      </c>
      <c r="H11" s="14">
        <v>-1.0870174517346478E-3</v>
      </c>
      <c r="I11" s="14">
        <v>0.85872266684908793</v>
      </c>
      <c r="J11" s="14">
        <v>-1.2924418358128366E-3</v>
      </c>
      <c r="K11" s="14">
        <v>1.3850469025239267E-4</v>
      </c>
      <c r="L11" s="14">
        <v>2.0991063692076559E-4</v>
      </c>
      <c r="M11" s="14">
        <v>-9.6846022704403516E-5</v>
      </c>
      <c r="N11" s="14">
        <v>-1.7841718924401105E-3</v>
      </c>
      <c r="O11" s="14">
        <v>-6.6628837778356749E-3</v>
      </c>
      <c r="P11" s="14">
        <v>-3.4123034631198877E-3</v>
      </c>
      <c r="Q11" s="14">
        <v>-4.730902393816553E-4</v>
      </c>
      <c r="R11" s="14">
        <v>-3.01729667716187E-3</v>
      </c>
      <c r="S11">
        <v>-2.0364365044074836E-3</v>
      </c>
      <c r="T11">
        <v>1.0178066394560286E-4</v>
      </c>
      <c r="U11">
        <v>-4.9518113881272241E-4</v>
      </c>
      <c r="V11">
        <v>-1.1560280924304011E-3</v>
      </c>
      <c r="W11">
        <v>-4.4413434688206685E-4</v>
      </c>
      <c r="X11">
        <v>-9.9378918043102962E-4</v>
      </c>
      <c r="Y11">
        <v>-3.1357238646252089E-2</v>
      </c>
      <c r="Z11">
        <v>-3.9231339291180572E-4</v>
      </c>
      <c r="AA11">
        <v>-1.5457400917325584E-5</v>
      </c>
      <c r="AB11">
        <v>-3.9276028035408866E-4</v>
      </c>
      <c r="AC11">
        <v>-1.3230533964026072E-2</v>
      </c>
      <c r="AD11">
        <v>-1.1323106542441108E-3</v>
      </c>
      <c r="AE11">
        <v>-4.1073719708966658E-4</v>
      </c>
      <c r="AF11">
        <v>-1.2896699426744817E-3</v>
      </c>
      <c r="AG11">
        <v>-2.7913218667644933E-4</v>
      </c>
      <c r="AH11">
        <v>-2.7720999346955705E-4</v>
      </c>
      <c r="AI11">
        <v>3.4764898158123436E-4</v>
      </c>
      <c r="AJ11">
        <v>3.3858438026563681E-4</v>
      </c>
      <c r="AK11">
        <v>-1.0532208580011135E-4</v>
      </c>
      <c r="AL11">
        <v>-4.7066479641206209E-4</v>
      </c>
      <c r="AM11">
        <v>-4.2474764360033742E-4</v>
      </c>
      <c r="AN11">
        <v>-5.9627430270561859E-5</v>
      </c>
      <c r="AO11">
        <v>-1.9444358025750788E-4</v>
      </c>
      <c r="AP11">
        <v>-1.9516458169541273E-3</v>
      </c>
      <c r="AQ11">
        <v>1.1130714074691774E-4</v>
      </c>
    </row>
    <row r="12" spans="1:43" x14ac:dyDescent="0.25">
      <c r="A12" t="s">
        <v>8</v>
      </c>
      <c r="B12">
        <v>-4.6122613891306775E-4</v>
      </c>
      <c r="C12" s="14">
        <v>6.9807403703330744E-4</v>
      </c>
      <c r="D12" s="14">
        <v>4.274047698646597E-4</v>
      </c>
      <c r="E12" s="14">
        <v>-3.044266054730075E-3</v>
      </c>
      <c r="F12" s="14">
        <v>-2.2470027465624942E-3</v>
      </c>
      <c r="G12" s="14">
        <v>-1.9043925967661864E-2</v>
      </c>
      <c r="H12" s="14">
        <v>-1.070782869911637E-2</v>
      </c>
      <c r="I12" s="14">
        <v>-1.4321223606763649E-2</v>
      </c>
      <c r="J12" s="14">
        <v>0.7314727706571521</v>
      </c>
      <c r="K12" s="14">
        <v>-4.8916227499473772E-4</v>
      </c>
      <c r="L12" s="14">
        <v>-6.6042059245610893E-3</v>
      </c>
      <c r="M12" s="14">
        <v>-1.8706292203902262E-2</v>
      </c>
      <c r="N12" s="14">
        <v>-9.2018474169076533E-3</v>
      </c>
      <c r="O12" s="14">
        <v>-7.5211300810723199E-3</v>
      </c>
      <c r="P12" s="14">
        <v>-4.9899267844254044E-3</v>
      </c>
      <c r="Q12" s="14">
        <v>-2.4076140416382492E-4</v>
      </c>
      <c r="R12" s="14">
        <v>-1.279329466486847E-3</v>
      </c>
      <c r="S12">
        <v>-6.2239530969546882E-3</v>
      </c>
      <c r="T12">
        <v>-2.0084425168752978E-3</v>
      </c>
      <c r="U12">
        <v>-7.6149715738626127E-3</v>
      </c>
      <c r="V12">
        <v>-3.4416543129053468E-3</v>
      </c>
      <c r="W12">
        <v>-1.85880551728314E-3</v>
      </c>
      <c r="X12">
        <v>-3.1968568191439355E-3</v>
      </c>
      <c r="Y12">
        <v>-1.0860559246784451E-2</v>
      </c>
      <c r="Z12">
        <v>4.7579894443800722E-4</v>
      </c>
      <c r="AA12">
        <v>3.8687610483387961E-4</v>
      </c>
      <c r="AB12">
        <v>-3.0862503392622351E-3</v>
      </c>
      <c r="AC12">
        <v>-2.9690802415633395E-3</v>
      </c>
      <c r="AD12">
        <v>-9.6452260459262539E-3</v>
      </c>
      <c r="AE12">
        <v>-2.425458813871669E-3</v>
      </c>
      <c r="AF12">
        <v>-5.575868778306247E-3</v>
      </c>
      <c r="AG12">
        <v>-2.3576985425338842E-2</v>
      </c>
      <c r="AH12">
        <v>-5.2991793972558057E-3</v>
      </c>
      <c r="AI12">
        <v>-5.1164500246310722E-3</v>
      </c>
      <c r="AJ12">
        <v>-8.3233329566666358E-3</v>
      </c>
      <c r="AK12">
        <v>-1.2825947553564349E-3</v>
      </c>
      <c r="AL12">
        <v>-9.2006868797336119E-3</v>
      </c>
      <c r="AM12">
        <v>-4.8180994733894875E-3</v>
      </c>
      <c r="AN12">
        <v>-5.4494783253295114E-3</v>
      </c>
      <c r="AO12">
        <v>-3.9267913188902707E-3</v>
      </c>
      <c r="AP12">
        <v>-1.1355629730184875E-2</v>
      </c>
      <c r="AQ12">
        <v>8.3299210881144297E-5</v>
      </c>
    </row>
    <row r="13" spans="1:43" x14ac:dyDescent="0.25">
      <c r="A13" t="s">
        <v>9</v>
      </c>
      <c r="B13">
        <v>-2.0139956098837418E-2</v>
      </c>
      <c r="C13" s="14">
        <v>6.265402414917718E-3</v>
      </c>
      <c r="D13" s="14">
        <v>3.3099050956943423E-3</v>
      </c>
      <c r="E13" s="14">
        <v>-3.7197016542062381E-2</v>
      </c>
      <c r="F13" s="14">
        <v>-2.072534711554308E-2</v>
      </c>
      <c r="G13" s="14">
        <v>-3.4986561298736888E-3</v>
      </c>
      <c r="H13" s="14">
        <v>-9.4554623311245475E-3</v>
      </c>
      <c r="I13" s="14">
        <v>-8.4157602441684767E-3</v>
      </c>
      <c r="J13" s="14">
        <v>-1.1426479751778901E-2</v>
      </c>
      <c r="K13" s="14">
        <v>0.96260522081981825</v>
      </c>
      <c r="L13" s="14">
        <v>-9.6434887610716349E-2</v>
      </c>
      <c r="M13" s="14">
        <v>-1.8946559209549772E-2</v>
      </c>
      <c r="N13" s="14">
        <v>-3.168249603300869E-2</v>
      </c>
      <c r="O13" s="14">
        <v>7.4209827101685485E-3</v>
      </c>
      <c r="P13" s="14">
        <v>1.2512898218557479E-2</v>
      </c>
      <c r="Q13" s="14">
        <v>2.0662221052416569E-3</v>
      </c>
      <c r="R13" s="14">
        <v>2.7688130206457266E-3</v>
      </c>
      <c r="S13">
        <v>-1.2120792444232746E-2</v>
      </c>
      <c r="T13">
        <v>-6.3630885042331321E-3</v>
      </c>
      <c r="U13">
        <v>-9.5207787330811346E-3</v>
      </c>
      <c r="V13">
        <v>-6.819164892190646E-3</v>
      </c>
      <c r="W13">
        <v>-5.3909413303166653E-3</v>
      </c>
      <c r="X13">
        <v>-9.4346309495296696E-3</v>
      </c>
      <c r="Y13">
        <v>-6.0604832624457016E-3</v>
      </c>
      <c r="Z13">
        <v>9.1583543273766315E-3</v>
      </c>
      <c r="AA13">
        <v>6.9373971069150529E-3</v>
      </c>
      <c r="AB13">
        <v>-1.9389435872943124E-2</v>
      </c>
      <c r="AC13">
        <v>-1.2105042768075952E-2</v>
      </c>
      <c r="AD13">
        <v>-1.7480597461995085E-2</v>
      </c>
      <c r="AE13">
        <v>-7.6499684444931063E-2</v>
      </c>
      <c r="AF13">
        <v>-1.0012357404130192E-2</v>
      </c>
      <c r="AG13">
        <v>-4.683765797963038E-3</v>
      </c>
      <c r="AH13">
        <v>-5.191465372170012E-3</v>
      </c>
      <c r="AI13">
        <v>-2.9541063922455956E-3</v>
      </c>
      <c r="AJ13">
        <v>-1.2937642811544168E-3</v>
      </c>
      <c r="AK13">
        <v>-4.656198156226532E-3</v>
      </c>
      <c r="AL13">
        <v>-7.9616506526539507E-3</v>
      </c>
      <c r="AM13">
        <v>-9.7660988527730475E-3</v>
      </c>
      <c r="AN13">
        <v>-1.0563621734704364E-2</v>
      </c>
      <c r="AO13">
        <v>-1.0770339513264454E-2</v>
      </c>
      <c r="AP13">
        <v>-1.3540298714857773E-2</v>
      </c>
      <c r="AQ13">
        <v>-3.9695167422729855E-4</v>
      </c>
    </row>
    <row r="14" spans="1:43" x14ac:dyDescent="0.25">
      <c r="A14" t="s">
        <v>65</v>
      </c>
      <c r="B14">
        <v>-2.3900697166812781E-2</v>
      </c>
      <c r="C14">
        <v>-1.3890510616697061E-2</v>
      </c>
      <c r="D14">
        <v>-1.9070230651344739E-2</v>
      </c>
      <c r="E14">
        <v>-2.0777292382414495E-2</v>
      </c>
      <c r="F14">
        <v>-1.1715711695395817E-2</v>
      </c>
      <c r="G14">
        <v>-8.6190744728686687E-3</v>
      </c>
      <c r="H14">
        <v>-4.2701920767741749E-2</v>
      </c>
      <c r="I14">
        <v>-4.6779944566280568E-2</v>
      </c>
      <c r="J14">
        <v>-3.1611455005409891E-2</v>
      </c>
      <c r="K14">
        <v>-1.0003290637295234E-2</v>
      </c>
      <c r="L14">
        <v>0.83372420489089483</v>
      </c>
      <c r="M14">
        <v>-5.7236589074589075E-2</v>
      </c>
      <c r="N14">
        <v>-0.16069351531975454</v>
      </c>
      <c r="O14">
        <v>-2.9751684398389353E-2</v>
      </c>
      <c r="P14">
        <v>-3.0203886108588179E-2</v>
      </c>
      <c r="Q14">
        <v>-7.7104574651978173E-3</v>
      </c>
      <c r="R14">
        <v>-1.1986721773653225E-2</v>
      </c>
      <c r="S14">
        <v>-2.1172234852751805E-2</v>
      </c>
      <c r="T14">
        <v>-2.6829175333762723E-2</v>
      </c>
      <c r="U14">
        <v>-3.0691170634124909E-2</v>
      </c>
      <c r="V14">
        <v>-8.1598144441022459E-3</v>
      </c>
      <c r="W14">
        <v>-9.8610042074097504E-3</v>
      </c>
      <c r="X14">
        <v>-1.4047444832983938E-2</v>
      </c>
      <c r="Y14">
        <v>-2.2245916527939294E-2</v>
      </c>
      <c r="Z14">
        <v>-6.8519779071710085E-2</v>
      </c>
      <c r="AA14">
        <v>-5.7219983622298229E-2</v>
      </c>
      <c r="AB14">
        <v>-1.4229945017687916E-2</v>
      </c>
      <c r="AC14">
        <v>-8.3830824377737548E-3</v>
      </c>
      <c r="AD14">
        <v>-6.0898367672103763E-3</v>
      </c>
      <c r="AE14">
        <v>-5.698431164197053E-3</v>
      </c>
      <c r="AF14">
        <v>-6.2488089614858586E-3</v>
      </c>
      <c r="AG14">
        <v>-7.7064458241720389E-3</v>
      </c>
      <c r="AH14">
        <v>-3.6484148217212019E-3</v>
      </c>
      <c r="AI14">
        <v>-2.98747315806464E-3</v>
      </c>
      <c r="AJ14">
        <v>-2.5221116008747285E-3</v>
      </c>
      <c r="AK14">
        <v>-1.2771290168635285E-3</v>
      </c>
      <c r="AL14">
        <v>6.0506354152065882E-3</v>
      </c>
      <c r="AM14">
        <v>-2.7706281790116638E-3</v>
      </c>
      <c r="AN14">
        <v>-3.8489237675431477E-3</v>
      </c>
      <c r="AO14">
        <v>-1.1207095210166013E-2</v>
      </c>
      <c r="AP14">
        <v>1.0048218414586569E-2</v>
      </c>
      <c r="AQ14">
        <v>2.123859188622504E-3</v>
      </c>
    </row>
    <row r="15" spans="1:43" x14ac:dyDescent="0.25">
      <c r="A15" t="s">
        <v>66</v>
      </c>
      <c r="B15">
        <v>4.4373641831182265E-4</v>
      </c>
      <c r="C15">
        <v>3.2730549497084324E-4</v>
      </c>
      <c r="D15">
        <v>8.4221646752366051E-5</v>
      </c>
      <c r="E15">
        <v>-4.3699281118971244E-4</v>
      </c>
      <c r="F15">
        <v>-6.1816940128844107E-4</v>
      </c>
      <c r="G15">
        <v>-2.1147385163564005E-3</v>
      </c>
      <c r="H15">
        <v>-2.4735448446468978E-3</v>
      </c>
      <c r="I15">
        <v>-1.1097308982213302E-3</v>
      </c>
      <c r="J15">
        <v>-1.0944845252375834E-3</v>
      </c>
      <c r="K15">
        <v>3.5166916769847654E-5</v>
      </c>
      <c r="L15">
        <v>-5.4498603601374441E-4</v>
      </c>
      <c r="M15">
        <v>0.95037527191301263</v>
      </c>
      <c r="N15">
        <v>1.201072599901731E-3</v>
      </c>
      <c r="O15">
        <v>-2.6659901203237927E-5</v>
      </c>
      <c r="P15">
        <v>-2.6380175465252061E-5</v>
      </c>
      <c r="Q15">
        <v>-1.1475240118841605E-5</v>
      </c>
      <c r="R15">
        <v>-5.1417642260448708E-6</v>
      </c>
      <c r="S15">
        <v>-1.2579706453688235E-3</v>
      </c>
      <c r="T15">
        <v>-6.1709896697395648E-4</v>
      </c>
      <c r="U15">
        <v>-1.2598467323738914E-3</v>
      </c>
      <c r="V15">
        <v>-1.1411559644460883E-3</v>
      </c>
      <c r="W15">
        <v>-2.6787059417056921E-4</v>
      </c>
      <c r="X15">
        <v>-2.1082220752065939E-3</v>
      </c>
      <c r="Y15">
        <v>-1.2297097569270643E-3</v>
      </c>
      <c r="Z15">
        <v>3.0013342941090773E-5</v>
      </c>
      <c r="AA15">
        <v>5.7338017368568488E-6</v>
      </c>
      <c r="AB15">
        <v>-1.3212493397819251E-3</v>
      </c>
      <c r="AC15">
        <v>-4.6666692181732903E-4</v>
      </c>
      <c r="AD15">
        <v>-4.2964129786906733E-4</v>
      </c>
      <c r="AE15">
        <v>1.7650955752504111E-3</v>
      </c>
      <c r="AF15">
        <v>-7.9097277627851719E-4</v>
      </c>
      <c r="AG15">
        <v>-7.3461017937092405E-4</v>
      </c>
      <c r="AH15">
        <v>-5.4875392849148478E-4</v>
      </c>
      <c r="AI15">
        <v>-8.0771588018117542E-4</v>
      </c>
      <c r="AJ15">
        <v>-5.4717331334926274E-4</v>
      </c>
      <c r="AK15">
        <v>2.4736474885675989E-4</v>
      </c>
      <c r="AL15">
        <v>2.4544652853792245E-3</v>
      </c>
      <c r="AM15">
        <v>-7.6973138155124964E-4</v>
      </c>
      <c r="AN15">
        <v>-5.3495093585788226E-4</v>
      </c>
      <c r="AO15">
        <v>-8.4795956344526288E-2</v>
      </c>
      <c r="AP15">
        <v>4.708236643837637E-3</v>
      </c>
      <c r="AQ15">
        <v>5.329469442847702E-7</v>
      </c>
    </row>
    <row r="16" spans="1:43" x14ac:dyDescent="0.25">
      <c r="A16" t="s">
        <v>10</v>
      </c>
      <c r="B16">
        <v>-4.7727987917836889E-3</v>
      </c>
      <c r="C16">
        <v>-1.0959365103502168E-3</v>
      </c>
      <c r="D16">
        <v>6.4754990432801718E-4</v>
      </c>
      <c r="E16">
        <v>-8.1633064740017167E-3</v>
      </c>
      <c r="F16">
        <v>-4.272079375961059E-3</v>
      </c>
      <c r="G16">
        <v>-1.8349782197182789E-2</v>
      </c>
      <c r="H16">
        <v>-2.1060673252688341E-2</v>
      </c>
      <c r="I16">
        <v>-1.2356111784254425E-2</v>
      </c>
      <c r="J16">
        <v>-9.3634218024346572E-3</v>
      </c>
      <c r="K16">
        <v>-1.0341106644730399E-3</v>
      </c>
      <c r="L16">
        <v>-1.0963400945052838E-2</v>
      </c>
      <c r="M16">
        <v>-1.4605731688564164E-2</v>
      </c>
      <c r="N16">
        <v>0.85910365065200078</v>
      </c>
      <c r="O16">
        <v>-1.5015386192468311E-2</v>
      </c>
      <c r="P16">
        <v>-2.1234203802645546E-3</v>
      </c>
      <c r="Q16">
        <v>-1.078890185459831E-3</v>
      </c>
      <c r="R16">
        <v>-1.9149227851059747E-3</v>
      </c>
      <c r="S16">
        <v>-1.672044114565165E-2</v>
      </c>
      <c r="T16">
        <v>-1.9587208005699033E-2</v>
      </c>
      <c r="U16">
        <v>-3.9733277619556785E-2</v>
      </c>
      <c r="V16">
        <v>-2.3566883281958273E-2</v>
      </c>
      <c r="W16">
        <v>-5.1996327733455257E-2</v>
      </c>
      <c r="X16">
        <v>-1.5968761243875768E-2</v>
      </c>
      <c r="Y16">
        <v>-5.1474923620180003E-2</v>
      </c>
      <c r="Z16">
        <v>-2.0313926375928812E-3</v>
      </c>
      <c r="AA16">
        <v>7.445876630941318E-4</v>
      </c>
      <c r="AB16">
        <v>-5.4377502313157763E-3</v>
      </c>
      <c r="AC16">
        <v>-3.1861935668338379E-2</v>
      </c>
      <c r="AD16">
        <v>-1.0055072943970093E-2</v>
      </c>
      <c r="AE16">
        <v>-1.0397518478844105E-2</v>
      </c>
      <c r="AF16">
        <v>-8.7797431921075343E-3</v>
      </c>
      <c r="AG16">
        <v>-1.8833323879212348E-3</v>
      </c>
      <c r="AH16">
        <v>-1.4501071373455841E-3</v>
      </c>
      <c r="AI16">
        <v>-5.8094286829194202E-4</v>
      </c>
      <c r="AJ16">
        <v>-2.4863686076491865E-4</v>
      </c>
      <c r="AK16">
        <v>-3.5078061552636737E-4</v>
      </c>
      <c r="AL16">
        <v>-5.5399491168002298E-3</v>
      </c>
      <c r="AM16">
        <v>-1.0944756598051293E-3</v>
      </c>
      <c r="AN16">
        <v>-1.478872936517538E-3</v>
      </c>
      <c r="AO16">
        <v>-2.6066153107952251E-3</v>
      </c>
      <c r="AP16">
        <v>-8.3997763332893036E-3</v>
      </c>
      <c r="AQ16">
        <v>2.3988172071385335E-4</v>
      </c>
    </row>
    <row r="17" spans="1:43" x14ac:dyDescent="0.25">
      <c r="A17" t="s">
        <v>79</v>
      </c>
      <c r="B17">
        <v>1.5523969734570259E-5</v>
      </c>
      <c r="C17">
        <v>-4.4776404469756999E-4</v>
      </c>
      <c r="D17">
        <v>-7.8966021546426362E-5</v>
      </c>
      <c r="E17">
        <v>6.6261870179588867E-4</v>
      </c>
      <c r="F17">
        <v>6.3328597259538415E-4</v>
      </c>
      <c r="G17">
        <v>-2.9372461025264801E-3</v>
      </c>
      <c r="H17">
        <v>1.0532896635492854E-3</v>
      </c>
      <c r="I17">
        <v>3.6747967392542993E-4</v>
      </c>
      <c r="J17">
        <v>3.9133178045916054E-4</v>
      </c>
      <c r="K17">
        <v>-3.6334205492723377E-4</v>
      </c>
      <c r="L17">
        <v>-7.1136788813220728E-4</v>
      </c>
      <c r="M17">
        <v>-1.2109338117525718E-3</v>
      </c>
      <c r="N17">
        <v>-3.4432455345724429E-3</v>
      </c>
      <c r="O17">
        <v>0.8913327838521905</v>
      </c>
      <c r="P17">
        <v>-4.8860054430374233E-4</v>
      </c>
      <c r="Q17">
        <v>-1.5316650685159394E-4</v>
      </c>
      <c r="R17">
        <v>-2.1577357826583379E-4</v>
      </c>
      <c r="S17">
        <v>1.5337709272545907E-5</v>
      </c>
      <c r="T17">
        <v>-3.3978791119809976E-2</v>
      </c>
      <c r="U17">
        <v>-4.4838393580830102E-3</v>
      </c>
      <c r="V17">
        <v>-3.4540132235967618E-4</v>
      </c>
      <c r="W17">
        <v>-2.2733356573815234E-3</v>
      </c>
      <c r="X17">
        <v>7.0569885186597809E-4</v>
      </c>
      <c r="Y17">
        <v>-6.7851243652763864E-3</v>
      </c>
      <c r="Z17">
        <v>-1.9123082898832679E-4</v>
      </c>
      <c r="AA17">
        <v>8.1386556550938388E-6</v>
      </c>
      <c r="AB17">
        <v>8.6677688653743199E-5</v>
      </c>
      <c r="AC17">
        <v>-3.5067455546200451E-3</v>
      </c>
      <c r="AD17">
        <v>5.5612833789588664E-4</v>
      </c>
      <c r="AE17">
        <v>6.6749062287492175E-4</v>
      </c>
      <c r="AF17">
        <v>-3.3294070993614909E-4</v>
      </c>
      <c r="AG17">
        <v>7.4488510007191867E-4</v>
      </c>
      <c r="AH17">
        <v>1.2558199784996908E-3</v>
      </c>
      <c r="AI17">
        <v>1.0797295742437101E-3</v>
      </c>
      <c r="AJ17">
        <v>9.9322102114559791E-5</v>
      </c>
      <c r="AK17">
        <v>1.9639249658159698E-4</v>
      </c>
      <c r="AL17">
        <v>3.6609717142650625E-4</v>
      </c>
      <c r="AM17">
        <v>-5.1646394083731137E-4</v>
      </c>
      <c r="AN17">
        <v>-4.5050284384403385E-4</v>
      </c>
      <c r="AO17">
        <v>-8.7285006548015254E-4</v>
      </c>
      <c r="AP17">
        <v>-1.3627837203614985E-3</v>
      </c>
      <c r="AQ17">
        <v>-7.9545907827200859E-3</v>
      </c>
    </row>
    <row r="18" spans="1:43" x14ac:dyDescent="0.25">
      <c r="A18" t="s">
        <v>80</v>
      </c>
      <c r="B18">
        <v>-5.5749622448324265E-5</v>
      </c>
      <c r="C18">
        <v>-1.5875404417292418E-4</v>
      </c>
      <c r="D18">
        <v>-3.1627989161104126E-7</v>
      </c>
      <c r="E18">
        <v>3.8161165229666868E-4</v>
      </c>
      <c r="F18">
        <v>7.8362049952472579E-4</v>
      </c>
      <c r="G18">
        <v>9.3960125682007744E-5</v>
      </c>
      <c r="H18">
        <v>1.3995193510463419E-4</v>
      </c>
      <c r="I18">
        <v>-1.7331967992468213E-4</v>
      </c>
      <c r="J18">
        <v>-1.6100242945202108E-3</v>
      </c>
      <c r="K18">
        <v>-1.5377043536430858E-4</v>
      </c>
      <c r="L18">
        <v>-1.1526121616562482E-3</v>
      </c>
      <c r="M18">
        <v>-1.8482596875863363E-3</v>
      </c>
      <c r="N18">
        <v>-9.8423547963394307E-5</v>
      </c>
      <c r="O18">
        <v>-2.7179255353005425E-3</v>
      </c>
      <c r="P18">
        <v>0.8885289237725148</v>
      </c>
      <c r="Q18">
        <v>-3.5954942091463403E-3</v>
      </c>
      <c r="R18">
        <v>-1.0356285189040367E-3</v>
      </c>
      <c r="S18">
        <v>-7.0606329736824054E-4</v>
      </c>
      <c r="T18">
        <v>-1.1301102120201683E-3</v>
      </c>
      <c r="U18">
        <v>-1.7676613808974007E-3</v>
      </c>
      <c r="V18">
        <v>-6.9568942845496908E-4</v>
      </c>
      <c r="W18">
        <v>-1.3870036038777294E-4</v>
      </c>
      <c r="X18">
        <v>-3.5236349348365651E-4</v>
      </c>
      <c r="Y18">
        <v>-1.4638978221727151E-3</v>
      </c>
      <c r="Z18">
        <v>1.1439801519744766E-5</v>
      </c>
      <c r="AA18">
        <v>7.057241148676819E-5</v>
      </c>
      <c r="AB18">
        <v>6.7346368436423137E-5</v>
      </c>
      <c r="AC18">
        <v>-4.9989094215843272E-2</v>
      </c>
      <c r="AD18">
        <v>2.9760204507800215E-4</v>
      </c>
      <c r="AE18">
        <v>1.3415267887522842E-4</v>
      </c>
      <c r="AF18">
        <v>1.1071632518155402E-4</v>
      </c>
      <c r="AG18">
        <v>2.7389913209096542E-4</v>
      </c>
      <c r="AH18">
        <v>4.3568697865949287E-4</v>
      </c>
      <c r="AI18">
        <v>1.6173929735966558E-4</v>
      </c>
      <c r="AJ18">
        <v>1.3443557290801703E-4</v>
      </c>
      <c r="AK18">
        <v>1.5000816065650288E-3</v>
      </c>
      <c r="AL18">
        <v>-4.9411119126406417E-5</v>
      </c>
      <c r="AM18">
        <v>-8.5269793341004026E-4</v>
      </c>
      <c r="AN18">
        <v>-8.8093196183478424E-5</v>
      </c>
      <c r="AO18">
        <v>2.9128807424423589E-5</v>
      </c>
      <c r="AP18">
        <v>-3.9701097409949903E-4</v>
      </c>
      <c r="AQ18">
        <v>-4.5184177780645989E-4</v>
      </c>
    </row>
    <row r="19" spans="1:43" x14ac:dyDescent="0.25">
      <c r="A19" t="s">
        <v>81</v>
      </c>
      <c r="B19">
        <v>1.4754685987496468E-3</v>
      </c>
      <c r="C19">
        <v>-1.3174202212732741E-2</v>
      </c>
      <c r="D19">
        <v>-3.3817576597611724E-4</v>
      </c>
      <c r="E19">
        <v>7.4508889886869415E-3</v>
      </c>
      <c r="F19">
        <v>9.452760174267846E-3</v>
      </c>
      <c r="G19">
        <v>1.9935708191766641E-3</v>
      </c>
      <c r="H19">
        <v>3.3807251106289364E-3</v>
      </c>
      <c r="I19">
        <v>4.7113441559591615E-3</v>
      </c>
      <c r="J19">
        <v>1.286557896297296E-3</v>
      </c>
      <c r="K19">
        <v>-4.5397615809529982E-3</v>
      </c>
      <c r="L19">
        <v>4.8590160276014219E-3</v>
      </c>
      <c r="M19">
        <v>5.0107708901537054E-3</v>
      </c>
      <c r="N19">
        <v>-3.0941302151235631E-3</v>
      </c>
      <c r="O19">
        <v>-7.5934772569388937E-4</v>
      </c>
      <c r="P19">
        <v>-3.760126787135784E-3</v>
      </c>
      <c r="Q19">
        <v>0.50229339789103045</v>
      </c>
      <c r="R19">
        <v>-3.5107981943002524E-3</v>
      </c>
      <c r="S19">
        <v>-0.21866852541779574</v>
      </c>
      <c r="T19">
        <v>-8.6131890078924647E-3</v>
      </c>
      <c r="U19">
        <v>-3.0951096680579101E-2</v>
      </c>
      <c r="V19">
        <v>-0.11332362602833217</v>
      </c>
      <c r="W19">
        <v>-2.262084734810714E-2</v>
      </c>
      <c r="X19">
        <v>1.1540860862288511E-2</v>
      </c>
      <c r="Y19">
        <v>-3.0475077357851647E-2</v>
      </c>
      <c r="Z19">
        <v>-1.0233545707553852E-3</v>
      </c>
      <c r="AA19">
        <v>-6.0308689399315128E-4</v>
      </c>
      <c r="AB19">
        <v>-3.1872552812612102E-5</v>
      </c>
      <c r="AC19">
        <v>-7.6728147387295206E-2</v>
      </c>
      <c r="AD19">
        <v>2.9195403843830839E-3</v>
      </c>
      <c r="AE19">
        <v>3.7480620310001499E-3</v>
      </c>
      <c r="AF19">
        <v>1.7751442192730314E-3</v>
      </c>
      <c r="AG19">
        <v>1.9062999910925019E-3</v>
      </c>
      <c r="AH19">
        <v>3.4765611652067506E-3</v>
      </c>
      <c r="AI19">
        <v>1.4839330637240202E-3</v>
      </c>
      <c r="AJ19">
        <v>5.3465135091934298E-4</v>
      </c>
      <c r="AK19">
        <v>3.4689706694580819E-3</v>
      </c>
      <c r="AL19">
        <v>9.4330081134863942E-4</v>
      </c>
      <c r="AM19">
        <v>-6.5899281487357304E-3</v>
      </c>
      <c r="AN19">
        <v>-5.922367171231782E-5</v>
      </c>
      <c r="AO19">
        <v>-7.4666620437244214E-4</v>
      </c>
      <c r="AP19">
        <v>-1.7100300738407115E-3</v>
      </c>
      <c r="AQ19">
        <v>-3.6229591917606919E-2</v>
      </c>
    </row>
    <row r="20" spans="1:43" x14ac:dyDescent="0.25">
      <c r="A20" t="s">
        <v>82</v>
      </c>
      <c r="B20">
        <v>1.6892946010660506E-4</v>
      </c>
      <c r="C20">
        <v>-1.1114363726729237E-4</v>
      </c>
      <c r="D20">
        <v>-2.5015852615610616E-6</v>
      </c>
      <c r="E20">
        <v>6.8537504006140732E-4</v>
      </c>
      <c r="F20">
        <v>6.9822779008633972E-4</v>
      </c>
      <c r="G20">
        <v>2.4162222847061093E-4</v>
      </c>
      <c r="H20">
        <v>5.2065092512768485E-4</v>
      </c>
      <c r="I20">
        <v>4.0349934546656121E-4</v>
      </c>
      <c r="J20">
        <v>1.6072006759204084E-4</v>
      </c>
      <c r="K20">
        <v>-3.2172568746890496E-4</v>
      </c>
      <c r="L20">
        <v>-1.1162205963768186E-3</v>
      </c>
      <c r="M20">
        <v>1.642575869678119E-4</v>
      </c>
      <c r="N20">
        <v>-5.466501230936378E-4</v>
      </c>
      <c r="O20">
        <v>-1.8649450237363617E-4</v>
      </c>
      <c r="P20">
        <v>-1.8313243265059595E-4</v>
      </c>
      <c r="Q20">
        <v>-1.1989558464793827E-3</v>
      </c>
      <c r="R20">
        <v>0.7420023467675696</v>
      </c>
      <c r="S20">
        <v>-1.1739477660121539E-2</v>
      </c>
      <c r="T20">
        <v>-4.300327512286501E-3</v>
      </c>
      <c r="U20">
        <v>-2.7452782297692241E-2</v>
      </c>
      <c r="V20">
        <v>-4.195460042367892E-3</v>
      </c>
      <c r="W20">
        <v>5.5860968298065505E-4</v>
      </c>
      <c r="X20">
        <v>1.487647241037809E-3</v>
      </c>
      <c r="Y20">
        <v>-4.2717903153635163E-4</v>
      </c>
      <c r="Z20">
        <v>2.7142869433031519E-5</v>
      </c>
      <c r="AA20">
        <v>6.5197497371208488E-5</v>
      </c>
      <c r="AB20">
        <v>2.813854785308136E-4</v>
      </c>
      <c r="AC20">
        <v>-2.6769983022036916E-3</v>
      </c>
      <c r="AD20">
        <v>3.439575842884246E-4</v>
      </c>
      <c r="AE20">
        <v>3.9780776845714505E-4</v>
      </c>
      <c r="AF20">
        <v>2.3744648673338533E-4</v>
      </c>
      <c r="AG20">
        <v>3.2375884500859863E-4</v>
      </c>
      <c r="AH20">
        <v>9.2479999658466236E-4</v>
      </c>
      <c r="AI20">
        <v>3.0945355376011118E-4</v>
      </c>
      <c r="AJ20">
        <v>9.0033293744467928E-5</v>
      </c>
      <c r="AK20">
        <v>2.2253446006687854E-4</v>
      </c>
      <c r="AL20">
        <v>1.1478667831491573E-4</v>
      </c>
      <c r="AM20">
        <v>-3.2611430995977786E-4</v>
      </c>
      <c r="AN20">
        <v>-3.3864697706717284E-5</v>
      </c>
      <c r="AO20">
        <v>-5.9684161609170139E-4</v>
      </c>
      <c r="AP20">
        <v>3.8836735972159381E-5</v>
      </c>
      <c r="AQ20">
        <v>-1.8854084259283396E-3</v>
      </c>
    </row>
    <row r="21" spans="1:43" x14ac:dyDescent="0.25">
      <c r="A21" t="s">
        <v>11</v>
      </c>
      <c r="B21">
        <v>-5.378763262895477E-3</v>
      </c>
      <c r="C21">
        <v>-3.5053807107453275E-2</v>
      </c>
      <c r="D21">
        <v>-9.7969365531291498E-5</v>
      </c>
      <c r="E21">
        <v>-1.3091836918349047E-2</v>
      </c>
      <c r="F21">
        <v>-1.4577565963599867E-2</v>
      </c>
      <c r="G21">
        <v>-1.1654321497593344E-2</v>
      </c>
      <c r="H21">
        <v>-1.09568401139739E-2</v>
      </c>
      <c r="I21">
        <v>-2.6176964714892715E-2</v>
      </c>
      <c r="J21">
        <v>-4.5484730183528114E-3</v>
      </c>
      <c r="K21">
        <v>-4.5632640729319739E-3</v>
      </c>
      <c r="L21">
        <v>-2.1379101486578905E-3</v>
      </c>
      <c r="M21">
        <v>-8.7100537669268906E-3</v>
      </c>
      <c r="N21">
        <v>-2.0432623157673472E-2</v>
      </c>
      <c r="O21">
        <v>-1.4253969150583506E-2</v>
      </c>
      <c r="P21">
        <v>-7.4165198316922523E-3</v>
      </c>
      <c r="Q21">
        <v>-5.0914009079866245E-3</v>
      </c>
      <c r="R21">
        <v>-7.1032926483137427E-3</v>
      </c>
      <c r="S21">
        <v>0.88319642961319023</v>
      </c>
      <c r="T21">
        <v>-1.0114011849158173E-2</v>
      </c>
      <c r="U21">
        <v>-3.301392042324814E-2</v>
      </c>
      <c r="V21">
        <v>-8.3563298956728538E-2</v>
      </c>
      <c r="W21">
        <v>-4.6400494577526194E-2</v>
      </c>
      <c r="X21">
        <v>-0.10213902229230905</v>
      </c>
      <c r="Y21">
        <v>-4.6173736288558448E-2</v>
      </c>
      <c r="Z21">
        <v>-4.4949276001493921E-3</v>
      </c>
      <c r="AA21">
        <v>1.1768176480270619E-4</v>
      </c>
      <c r="AB21">
        <v>-6.2056129290498155E-3</v>
      </c>
      <c r="AC21">
        <v>-7.4107533006578907E-2</v>
      </c>
      <c r="AD21">
        <v>-3.0825541279968826E-3</v>
      </c>
      <c r="AE21">
        <v>-5.4000333075561449E-3</v>
      </c>
      <c r="AF21">
        <v>-5.1048097915315878E-3</v>
      </c>
      <c r="AG21">
        <v>-1.1598336684469125E-3</v>
      </c>
      <c r="AH21">
        <v>-1.6435766534970407E-3</v>
      </c>
      <c r="AI21">
        <v>-1.2093668204191869E-3</v>
      </c>
      <c r="AJ21">
        <v>-6.4730570501959873E-4</v>
      </c>
      <c r="AK21">
        <v>-6.699116354070586E-4</v>
      </c>
      <c r="AL21">
        <v>-6.1559925577385549E-3</v>
      </c>
      <c r="AM21">
        <v>-2.8979466687036512E-3</v>
      </c>
      <c r="AN21">
        <v>-2.339135842772453E-3</v>
      </c>
      <c r="AO21">
        <v>-1.7187300562783441E-3</v>
      </c>
      <c r="AP21">
        <v>-7.0143215716940537E-3</v>
      </c>
      <c r="AQ21">
        <v>5.9104951330683872E-4</v>
      </c>
    </row>
    <row r="22" spans="1:43" x14ac:dyDescent="0.25">
      <c r="A22" t="s">
        <v>12</v>
      </c>
      <c r="B22">
        <v>-7.7028650833173892E-3</v>
      </c>
      <c r="C22">
        <v>5.1726107431239602E-3</v>
      </c>
      <c r="D22">
        <v>7.818883063017188E-4</v>
      </c>
      <c r="E22">
        <v>-6.4365649315556803E-3</v>
      </c>
      <c r="F22">
        <v>-7.2508275930232161E-3</v>
      </c>
      <c r="G22">
        <v>-7.9195502085357902E-3</v>
      </c>
      <c r="H22">
        <v>-2.8765026680316316E-2</v>
      </c>
      <c r="I22">
        <v>-1.2510447379909277E-2</v>
      </c>
      <c r="J22">
        <v>-8.0435944725997226E-3</v>
      </c>
      <c r="K22">
        <v>-1.5582799401375124E-3</v>
      </c>
      <c r="L22">
        <v>-8.8534393829228612E-3</v>
      </c>
      <c r="M22">
        <v>-1.2562289169571226E-2</v>
      </c>
      <c r="N22">
        <v>-1.4290787509203252E-2</v>
      </c>
      <c r="O22">
        <v>2.6153112619929234E-3</v>
      </c>
      <c r="P22">
        <v>3.2680849513428978E-3</v>
      </c>
      <c r="Q22">
        <v>-1.0097542385369231E-3</v>
      </c>
      <c r="R22">
        <v>6.8873245381530885E-4</v>
      </c>
      <c r="S22">
        <v>-1.3057640494459096E-2</v>
      </c>
      <c r="T22">
        <v>0.86056261970998915</v>
      </c>
      <c r="U22">
        <v>-3.8673363176517823E-2</v>
      </c>
      <c r="V22">
        <v>-3.2552573740555125E-2</v>
      </c>
      <c r="W22">
        <v>-2.2749658778109878E-2</v>
      </c>
      <c r="X22">
        <v>-3.6766436269535963E-2</v>
      </c>
      <c r="Y22">
        <v>-2.001844899547715E-2</v>
      </c>
      <c r="Z22">
        <v>-4.8843353236241319E-4</v>
      </c>
      <c r="AA22">
        <v>8.0434785946008065E-4</v>
      </c>
      <c r="AB22">
        <v>-6.3546573389510006E-3</v>
      </c>
      <c r="AC22">
        <v>-7.0264007766212989E-3</v>
      </c>
      <c r="AD22">
        <v>-4.0859782741486756E-3</v>
      </c>
      <c r="AE22">
        <v>-1.0328018068219544E-2</v>
      </c>
      <c r="AF22">
        <v>-4.3969034573610828E-3</v>
      </c>
      <c r="AG22">
        <v>-1.0389865287977746E-2</v>
      </c>
      <c r="AH22">
        <v>-2.1863616886251387E-2</v>
      </c>
      <c r="AI22">
        <v>-2.4814054319114716E-2</v>
      </c>
      <c r="AJ22">
        <v>-1.9989211877733527E-3</v>
      </c>
      <c r="AK22">
        <v>-1.5298977585411968E-3</v>
      </c>
      <c r="AL22">
        <v>-2.2509138594055782E-2</v>
      </c>
      <c r="AM22">
        <v>-2.9341067691697402E-3</v>
      </c>
      <c r="AN22">
        <v>-5.7694010599864285E-3</v>
      </c>
      <c r="AO22">
        <v>-1.6638974664621976E-2</v>
      </c>
      <c r="AP22">
        <v>-3.1314349552463039E-2</v>
      </c>
      <c r="AQ22">
        <v>4.3383067881567312E-5</v>
      </c>
    </row>
    <row r="23" spans="1:43" x14ac:dyDescent="0.25">
      <c r="A23" t="s">
        <v>13</v>
      </c>
      <c r="B23">
        <v>-1.229869291017598E-3</v>
      </c>
      <c r="C23">
        <v>-4.224424886601354E-3</v>
      </c>
      <c r="D23">
        <v>4.5721832785342812E-4</v>
      </c>
      <c r="E23">
        <v>-7.1635756236713205E-3</v>
      </c>
      <c r="F23">
        <v>-4.778764593181363E-3</v>
      </c>
      <c r="G23">
        <v>-3.4028183848616739E-3</v>
      </c>
      <c r="H23">
        <v>-1.0111843212144988E-2</v>
      </c>
      <c r="I23">
        <v>-5.9980166070102052E-3</v>
      </c>
      <c r="J23">
        <v>-4.1131796667001393E-3</v>
      </c>
      <c r="K23">
        <v>-7.5700436686745658E-4</v>
      </c>
      <c r="L23">
        <v>-2.3867993621214324E-3</v>
      </c>
      <c r="M23">
        <v>-4.9743368361243444E-3</v>
      </c>
      <c r="N23">
        <v>-3.9995512733003915E-3</v>
      </c>
      <c r="O23">
        <v>-1.973187776058346E-3</v>
      </c>
      <c r="P23">
        <v>1.3328478073994059E-3</v>
      </c>
      <c r="Q23">
        <v>-5.3338321050694333E-3</v>
      </c>
      <c r="R23">
        <v>-1.3045234850400612E-3</v>
      </c>
      <c r="S23">
        <v>-7.5179726761401139E-3</v>
      </c>
      <c r="T23">
        <v>-1.8551147379361602E-2</v>
      </c>
      <c r="U23">
        <v>0.89315912188584268</v>
      </c>
      <c r="V23">
        <v>-3.0097065573885438E-2</v>
      </c>
      <c r="W23">
        <v>-4.9434303500042888E-2</v>
      </c>
      <c r="X23">
        <v>-2.9063205545668141E-2</v>
      </c>
      <c r="Y23">
        <v>-2.2475305768750366E-2</v>
      </c>
      <c r="Z23">
        <v>-1.6145605218167616E-2</v>
      </c>
      <c r="AA23">
        <v>1.7512801138256279E-4</v>
      </c>
      <c r="AB23">
        <v>-7.049338160912578E-3</v>
      </c>
      <c r="AC23">
        <v>-3.1422096185445815E-2</v>
      </c>
      <c r="AD23">
        <v>-4.1253493499855019E-3</v>
      </c>
      <c r="AE23">
        <v>-3.2820870373516694E-3</v>
      </c>
      <c r="AF23">
        <v>-4.8523742837867341E-3</v>
      </c>
      <c r="AG23">
        <v>-4.2852031507845832E-3</v>
      </c>
      <c r="AH23">
        <v>-2.0670918758827931E-2</v>
      </c>
      <c r="AI23">
        <v>-3.1084106523204006E-3</v>
      </c>
      <c r="AJ23">
        <v>-1.7040883418605627E-3</v>
      </c>
      <c r="AK23">
        <v>-1.7810206581856951E-3</v>
      </c>
      <c r="AL23">
        <v>-3.4408679819838161E-3</v>
      </c>
      <c r="AM23">
        <v>-2.1130610005343402E-3</v>
      </c>
      <c r="AN23">
        <v>-2.617200127477552E-3</v>
      </c>
      <c r="AO23">
        <v>-2.4402915638942054E-3</v>
      </c>
      <c r="AP23">
        <v>-6.6315988865866373E-3</v>
      </c>
      <c r="AQ23">
        <v>6.0770895634742745E-4</v>
      </c>
    </row>
    <row r="24" spans="1:43" x14ac:dyDescent="0.25">
      <c r="A24" t="s">
        <v>14</v>
      </c>
      <c r="B24">
        <v>-9.0854349624641013E-3</v>
      </c>
      <c r="C24">
        <v>-2.8019536557153977E-2</v>
      </c>
      <c r="D24">
        <v>-1.0248283269201205E-4</v>
      </c>
      <c r="E24">
        <v>-1.4196057465164821E-2</v>
      </c>
      <c r="F24">
        <v>-1.9971761832817608E-2</v>
      </c>
      <c r="G24">
        <v>-2.4630902067039129E-3</v>
      </c>
      <c r="H24">
        <v>-1.4189523430948547E-2</v>
      </c>
      <c r="I24">
        <v>-5.5980563734188095E-3</v>
      </c>
      <c r="J24">
        <v>-3.7524506317310694E-3</v>
      </c>
      <c r="K24">
        <v>-2.5452146381524823E-3</v>
      </c>
      <c r="L24">
        <v>5.9185672875521165E-4</v>
      </c>
      <c r="M24">
        <v>-5.405984384944767E-3</v>
      </c>
      <c r="N24">
        <v>-1.3368199334477769E-2</v>
      </c>
      <c r="O24">
        <v>-9.9316598567750283E-3</v>
      </c>
      <c r="P24">
        <v>-2.3113830578502352E-3</v>
      </c>
      <c r="Q24">
        <v>-5.5493802383472981E-3</v>
      </c>
      <c r="R24">
        <v>-4.878164874808336E-3</v>
      </c>
      <c r="S24">
        <v>-1.9195071819420487E-2</v>
      </c>
      <c r="T24">
        <v>-8.2162753298422025E-3</v>
      </c>
      <c r="U24">
        <v>-1.9214322512778031E-2</v>
      </c>
      <c r="V24">
        <v>0.88488220680414165</v>
      </c>
      <c r="W24">
        <v>-1.7279718682742622E-2</v>
      </c>
      <c r="X24">
        <v>-6.1229406736647125E-2</v>
      </c>
      <c r="Y24">
        <v>-2.1990630185488729E-2</v>
      </c>
      <c r="Z24">
        <v>-9.5101361193470294E-3</v>
      </c>
      <c r="AA24">
        <v>-7.4443657079499188E-5</v>
      </c>
      <c r="AB24">
        <v>-1.3347362865880993E-2</v>
      </c>
      <c r="AC24">
        <v>-1.7734500787371269E-2</v>
      </c>
      <c r="AD24">
        <v>-1.6604400392119974E-3</v>
      </c>
      <c r="AE24">
        <v>-6.5805738467952738E-3</v>
      </c>
      <c r="AF24">
        <v>-3.7581398651326741E-4</v>
      </c>
      <c r="AG24">
        <v>-1.9925150890820844E-4</v>
      </c>
      <c r="AH24">
        <v>-1.429512082888646E-3</v>
      </c>
      <c r="AI24">
        <v>-7.248125628270066E-4</v>
      </c>
      <c r="AJ24">
        <v>-1.3897356538247039E-4</v>
      </c>
      <c r="AK24">
        <v>-9.9023972020172331E-4</v>
      </c>
      <c r="AL24">
        <v>-4.3557231996305358E-3</v>
      </c>
      <c r="AM24">
        <v>-7.741744828903555E-4</v>
      </c>
      <c r="AN24">
        <v>-1.4989580734528847E-3</v>
      </c>
      <c r="AO24">
        <v>-2.2238642272993216E-3</v>
      </c>
      <c r="AP24">
        <v>-5.8217596700073067E-3</v>
      </c>
      <c r="AQ24">
        <v>6.3620417413234951E-4</v>
      </c>
    </row>
    <row r="25" spans="1:43" x14ac:dyDescent="0.25">
      <c r="A25" t="s">
        <v>15</v>
      </c>
      <c r="B25">
        <v>-2.8047199145929047E-3</v>
      </c>
      <c r="C25">
        <v>7.8771223110710967E-4</v>
      </c>
      <c r="D25">
        <v>1.7463016995300043E-4</v>
      </c>
      <c r="E25">
        <v>-1.3605558782959959E-2</v>
      </c>
      <c r="F25">
        <v>-5.3484861921358623E-3</v>
      </c>
      <c r="G25">
        <v>-3.956667730841368E-3</v>
      </c>
      <c r="H25">
        <v>-1.0753300768886342E-2</v>
      </c>
      <c r="I25">
        <v>-6.5177017649478723E-3</v>
      </c>
      <c r="J25">
        <v>-4.770766753757455E-3</v>
      </c>
      <c r="K25">
        <v>-4.4400849142418961E-4</v>
      </c>
      <c r="L25">
        <v>-3.4859607865950644E-3</v>
      </c>
      <c r="M25">
        <v>-5.8934535691987427E-3</v>
      </c>
      <c r="N25">
        <v>-6.2144373470279842E-3</v>
      </c>
      <c r="O25">
        <v>-3.0222552773916975E-3</v>
      </c>
      <c r="P25">
        <v>-1.3228988744011964E-2</v>
      </c>
      <c r="Q25">
        <v>-9.3309922874957761E-4</v>
      </c>
      <c r="R25">
        <v>-2.8008033010587722E-3</v>
      </c>
      <c r="S25">
        <v>-8.0116934575332199E-3</v>
      </c>
      <c r="T25">
        <v>-6.1944698560389656E-3</v>
      </c>
      <c r="U25">
        <v>-2.2404949199545714E-2</v>
      </c>
      <c r="V25">
        <v>-1.7497901749852135E-2</v>
      </c>
      <c r="W25">
        <v>0.7366899216197379</v>
      </c>
      <c r="X25">
        <v>-1.3490717514602969E-2</v>
      </c>
      <c r="Y25">
        <v>-7.6038181603105184E-3</v>
      </c>
      <c r="Z25">
        <v>-5.3082935214954175E-4</v>
      </c>
      <c r="AA25">
        <v>-2.4004713901431882E-4</v>
      </c>
      <c r="AB25">
        <v>-1.0896386656419598E-2</v>
      </c>
      <c r="AC25">
        <v>-6.7439099412232931E-3</v>
      </c>
      <c r="AD25">
        <v>-5.6122798808149691E-3</v>
      </c>
      <c r="AE25">
        <v>-1.8909856143717693E-2</v>
      </c>
      <c r="AF25">
        <v>-1.8097900408662402E-3</v>
      </c>
      <c r="AG25">
        <v>-2.2363698535655678E-3</v>
      </c>
      <c r="AH25">
        <v>-5.1184063986288927E-3</v>
      </c>
      <c r="AI25">
        <v>-1.5182148461655766E-3</v>
      </c>
      <c r="AJ25">
        <v>-9.4638894562022009E-4</v>
      </c>
      <c r="AK25">
        <v>-9.0329614455385916E-4</v>
      </c>
      <c r="AL25">
        <v>-3.8350798009885081E-3</v>
      </c>
      <c r="AM25">
        <v>-3.4481753602681035E-3</v>
      </c>
      <c r="AN25">
        <v>-1.6655453737778477E-3</v>
      </c>
      <c r="AO25">
        <v>-2.7341893834599571E-3</v>
      </c>
      <c r="AP25">
        <v>-3.5442675138750825E-3</v>
      </c>
      <c r="AQ25">
        <v>1.2069048472316116E-4</v>
      </c>
    </row>
    <row r="26" spans="1:43" x14ac:dyDescent="0.25">
      <c r="A26" t="s">
        <v>16</v>
      </c>
      <c r="B26">
        <v>-1.0710822087706344E-3</v>
      </c>
      <c r="C26">
        <v>-5.086705033896826E-2</v>
      </c>
      <c r="D26">
        <v>-2.1675672853648762E-4</v>
      </c>
      <c r="E26">
        <v>-7.6633411551816277E-3</v>
      </c>
      <c r="F26">
        <v>-2.2895578532299348E-3</v>
      </c>
      <c r="G26">
        <v>-2.1367615260676999E-3</v>
      </c>
      <c r="H26">
        <v>-9.3721708108107284E-3</v>
      </c>
      <c r="I26">
        <v>-3.9463546539984492E-3</v>
      </c>
      <c r="J26">
        <v>-2.20484731364685E-3</v>
      </c>
      <c r="K26">
        <v>-6.9896243371094294E-4</v>
      </c>
      <c r="L26">
        <v>5.7467423920857519E-3</v>
      </c>
      <c r="M26">
        <v>-2.4948061659899874E-3</v>
      </c>
      <c r="N26">
        <v>-3.2271290945154853E-3</v>
      </c>
      <c r="O26">
        <v>-2.0394239320694656E-4</v>
      </c>
      <c r="P26">
        <v>-8.123132193861827E-5</v>
      </c>
      <c r="Q26">
        <v>-5.2961658208613906E-4</v>
      </c>
      <c r="R26">
        <v>1.0753528904593664E-5</v>
      </c>
      <c r="S26">
        <v>-4.7709006442621426E-3</v>
      </c>
      <c r="T26">
        <v>-2.7604436705718697E-3</v>
      </c>
      <c r="U26">
        <v>-3.1627087076827789E-3</v>
      </c>
      <c r="V26">
        <v>-6.0156844218902036E-3</v>
      </c>
      <c r="W26">
        <v>-2.2345783142134318E-3</v>
      </c>
      <c r="X26">
        <v>0.95266017888119037</v>
      </c>
      <c r="Y26">
        <v>-3.4993955825000592E-3</v>
      </c>
      <c r="Z26">
        <v>-5.6665599091113158E-4</v>
      </c>
      <c r="AA26">
        <v>-3.9975209363068401E-4</v>
      </c>
      <c r="AB26">
        <v>-1.3179582659407418E-3</v>
      </c>
      <c r="AC26">
        <v>-2.1821145440271768E-3</v>
      </c>
      <c r="AD26">
        <v>-5.180963590194928E-5</v>
      </c>
      <c r="AE26">
        <v>-6.1184064054815961E-3</v>
      </c>
      <c r="AF26">
        <v>-4.6594304501592748E-4</v>
      </c>
      <c r="AG26">
        <v>-2.2432844470201776E-4</v>
      </c>
      <c r="AH26">
        <v>-1.9186778196851598E-4</v>
      </c>
      <c r="AI26">
        <v>-3.848162452719525E-4</v>
      </c>
      <c r="AJ26">
        <v>-4.0887155651973058E-4</v>
      </c>
      <c r="AK26">
        <v>3.7440343494752644E-4</v>
      </c>
      <c r="AL26">
        <v>-9.877432371159249E-4</v>
      </c>
      <c r="AM26">
        <v>-2.3368988119530231E-3</v>
      </c>
      <c r="AN26">
        <v>-3.8917603645913966E-4</v>
      </c>
      <c r="AO26">
        <v>-1.0614535761408828E-3</v>
      </c>
      <c r="AP26">
        <v>-5.4266288622720215E-4</v>
      </c>
      <c r="AQ26">
        <v>7.2295854932559789E-5</v>
      </c>
    </row>
    <row r="27" spans="1:43" x14ac:dyDescent="0.25">
      <c r="A27" t="s">
        <v>17</v>
      </c>
      <c r="B27">
        <v>6.6600748058798188E-4</v>
      </c>
      <c r="C27">
        <v>1.4752067439058412E-3</v>
      </c>
      <c r="D27">
        <v>2.4985125775658923E-4</v>
      </c>
      <c r="E27">
        <v>-5.3542898924475888E-3</v>
      </c>
      <c r="F27">
        <v>-5.1262249128196883E-3</v>
      </c>
      <c r="G27">
        <v>-7.6658902597292128E-3</v>
      </c>
      <c r="H27">
        <v>-3.0503511681496644E-2</v>
      </c>
      <c r="I27">
        <v>-1.2180875572048045E-2</v>
      </c>
      <c r="J27">
        <v>-6.56918622608532E-3</v>
      </c>
      <c r="K27">
        <v>-4.5919193445062898E-4</v>
      </c>
      <c r="L27">
        <v>-3.7527994616284271E-3</v>
      </c>
      <c r="M27">
        <v>-6.8517628291612414E-3</v>
      </c>
      <c r="N27">
        <v>1.8853518970154428E-3</v>
      </c>
      <c r="O27">
        <v>-8.6944510484062939E-5</v>
      </c>
      <c r="P27">
        <v>3.9766117319883619E-4</v>
      </c>
      <c r="Q27">
        <v>-5.034644165946535E-5</v>
      </c>
      <c r="R27">
        <v>-3.1245479936392042E-4</v>
      </c>
      <c r="S27">
        <v>-8.8203277694987783E-3</v>
      </c>
      <c r="T27">
        <v>-6.7214483073792563E-3</v>
      </c>
      <c r="U27">
        <v>-7.610184591775768E-3</v>
      </c>
      <c r="V27">
        <v>-8.7164617275271392E-3</v>
      </c>
      <c r="W27">
        <v>-4.3825548268888312E-3</v>
      </c>
      <c r="X27">
        <v>-1.7615594870338161E-2</v>
      </c>
      <c r="Y27">
        <v>0.96577589879475134</v>
      </c>
      <c r="Z27">
        <v>2.5209959321897973E-4</v>
      </c>
      <c r="AA27">
        <v>1.0802384227229955E-4</v>
      </c>
      <c r="AB27">
        <v>-2.9417345947431186E-3</v>
      </c>
      <c r="AC27">
        <v>-1.0464150418603817E-2</v>
      </c>
      <c r="AD27">
        <v>-2.5569680445876007E-3</v>
      </c>
      <c r="AE27">
        <v>-1.6910351889769064E-3</v>
      </c>
      <c r="AF27">
        <v>-6.1994266875902218E-3</v>
      </c>
      <c r="AG27">
        <v>-3.7297078248554705E-3</v>
      </c>
      <c r="AH27">
        <v>-2.4481349740153452E-3</v>
      </c>
      <c r="AI27">
        <v>-2.4153007241801633E-3</v>
      </c>
      <c r="AJ27">
        <v>-2.1837829909280146E-3</v>
      </c>
      <c r="AK27">
        <v>-3.4666280949337139E-3</v>
      </c>
      <c r="AL27">
        <v>1.0951655673472089E-4</v>
      </c>
      <c r="AM27">
        <v>-3.4883749413448344E-3</v>
      </c>
      <c r="AN27">
        <v>-1.2795464487051371E-2</v>
      </c>
      <c r="AO27">
        <v>-4.9682377265379465E-3</v>
      </c>
      <c r="AP27">
        <v>1.4414130638113057E-3</v>
      </c>
      <c r="AQ27">
        <v>3.6031353042767839E-7</v>
      </c>
    </row>
    <row r="28" spans="1:43" x14ac:dyDescent="0.25">
      <c r="A28" t="s">
        <v>83</v>
      </c>
      <c r="B28">
        <v>-6.2519030122136412E-4</v>
      </c>
      <c r="C28">
        <v>5.270234959669265E-5</v>
      </c>
      <c r="D28">
        <v>2.4143017977770986E-4</v>
      </c>
      <c r="E28">
        <v>4.441319656141918E-4</v>
      </c>
      <c r="F28">
        <v>5.3680957890010783E-4</v>
      </c>
      <c r="G28">
        <v>-5.6621727947150783E-4</v>
      </c>
      <c r="H28">
        <v>-2.5186619500723296E-3</v>
      </c>
      <c r="I28">
        <v>-3.7405068179181197E-3</v>
      </c>
      <c r="J28">
        <v>-3.1780438162716629E-3</v>
      </c>
      <c r="K28">
        <v>-3.1933696765636893E-3</v>
      </c>
      <c r="L28">
        <v>-1.3263674632216041E-2</v>
      </c>
      <c r="M28">
        <v>-5.6049992976336836E-3</v>
      </c>
      <c r="N28">
        <v>6.9388458249864564E-4</v>
      </c>
      <c r="O28">
        <v>-8.1591726547180848E-4</v>
      </c>
      <c r="P28">
        <v>-1.2067315676408991E-3</v>
      </c>
      <c r="Q28">
        <v>-2.4939814094919713E-3</v>
      </c>
      <c r="R28">
        <v>-4.6316681378435779E-3</v>
      </c>
      <c r="S28">
        <v>-1.5697126938741472E-3</v>
      </c>
      <c r="T28">
        <v>-1.4233216391484414E-3</v>
      </c>
      <c r="U28">
        <v>-2.7546098388530715E-4</v>
      </c>
      <c r="V28">
        <v>-7.3776567489219533E-4</v>
      </c>
      <c r="W28">
        <v>-4.0315507828201405E-4</v>
      </c>
      <c r="X28">
        <v>3.2989254003550479E-4</v>
      </c>
      <c r="Y28">
        <v>-8.8629367326041716E-4</v>
      </c>
      <c r="Z28">
        <v>0.99965485728287895</v>
      </c>
      <c r="AA28">
        <v>8.8729738844326171E-4</v>
      </c>
      <c r="AB28">
        <v>-4.9353257887956832E-3</v>
      </c>
      <c r="AC28">
        <v>-3.4451881318082106E-4</v>
      </c>
      <c r="AD28">
        <v>6.896505036394254E-4</v>
      </c>
      <c r="AE28">
        <v>5.031386265300327E-4</v>
      </c>
      <c r="AF28">
        <v>-4.8063433320917891E-4</v>
      </c>
      <c r="AG28">
        <v>6.3036698846537177E-4</v>
      </c>
      <c r="AH28">
        <v>4.601247426528708E-4</v>
      </c>
      <c r="AI28">
        <v>6.0746549721879864E-5</v>
      </c>
      <c r="AJ28">
        <v>-4.1181180815436671E-4</v>
      </c>
      <c r="AK28">
        <v>-2.1247112100257265E-3</v>
      </c>
      <c r="AL28">
        <v>-1.1564172664647063E-3</v>
      </c>
      <c r="AM28">
        <v>-1.9575315655287091E-3</v>
      </c>
      <c r="AN28">
        <v>-4.9370754088629582E-3</v>
      </c>
      <c r="AO28">
        <v>-2.7172603933677533E-3</v>
      </c>
      <c r="AP28">
        <v>-1.8519897827381916E-3</v>
      </c>
      <c r="AQ28">
        <v>-1.230592472890746E-2</v>
      </c>
    </row>
    <row r="29" spans="1:43" x14ac:dyDescent="0.25">
      <c r="A29" t="s">
        <v>84</v>
      </c>
      <c r="B29">
        <v>-8.7641893668084341E-5</v>
      </c>
      <c r="C29">
        <v>-2.5760487519787813E-4</v>
      </c>
      <c r="D29">
        <v>-2.6931006988868374E-5</v>
      </c>
      <c r="E29">
        <v>3.745067894712221E-4</v>
      </c>
      <c r="F29">
        <v>3.2208297961836745E-4</v>
      </c>
      <c r="G29">
        <v>-1.6522547164509856E-4</v>
      </c>
      <c r="H29">
        <v>-1.252428128464454E-3</v>
      </c>
      <c r="I29">
        <v>-1.2125564375749117E-3</v>
      </c>
      <c r="J29">
        <v>-8.0465327389805821E-4</v>
      </c>
      <c r="K29">
        <v>-5.5403763590649475E-3</v>
      </c>
      <c r="L29">
        <v>-3.089716049588351E-4</v>
      </c>
      <c r="M29">
        <v>8.871369143534852E-6</v>
      </c>
      <c r="N29">
        <v>-1.206741427715772E-3</v>
      </c>
      <c r="O29">
        <v>-3.7162372283765966E-3</v>
      </c>
      <c r="P29">
        <v>-5.1420314447236134E-4</v>
      </c>
      <c r="Q29">
        <v>-3.8299672073303301E-3</v>
      </c>
      <c r="R29">
        <v>-3.7869082093325464E-3</v>
      </c>
      <c r="S29">
        <v>-2.030835949754149E-3</v>
      </c>
      <c r="T29">
        <v>-1.3267388908290367E-3</v>
      </c>
      <c r="U29">
        <v>-1.8222812699187703E-3</v>
      </c>
      <c r="V29">
        <v>-7.8346721580504521E-4</v>
      </c>
      <c r="W29">
        <v>-1.0376287815757991E-4</v>
      </c>
      <c r="X29">
        <v>3.764645176093823E-4</v>
      </c>
      <c r="Y29">
        <v>-4.3886131415999367E-4</v>
      </c>
      <c r="Z29">
        <v>-9.0698609162636348E-2</v>
      </c>
      <c r="AA29">
        <v>0.99785455505016474</v>
      </c>
      <c r="AB29">
        <v>-3.2531080012757076E-3</v>
      </c>
      <c r="AC29">
        <v>-3.3194969207960419E-4</v>
      </c>
      <c r="AD29">
        <v>4.0426948599094244E-4</v>
      </c>
      <c r="AE29">
        <v>6.2316550953801244E-4</v>
      </c>
      <c r="AF29">
        <v>-1.4694445979790974E-4</v>
      </c>
      <c r="AG29">
        <v>2.8813103857110433E-4</v>
      </c>
      <c r="AH29">
        <v>2.9321150580738126E-4</v>
      </c>
      <c r="AI29">
        <v>1.1450379177614329E-4</v>
      </c>
      <c r="AJ29">
        <v>-1.3387036133629421E-4</v>
      </c>
      <c r="AK29">
        <v>-7.4634907601996083E-4</v>
      </c>
      <c r="AL29">
        <v>-5.8065523573711279E-4</v>
      </c>
      <c r="AM29">
        <v>-1.6504472615026964E-3</v>
      </c>
      <c r="AN29">
        <v>-4.6347469724421055E-3</v>
      </c>
      <c r="AO29">
        <v>-6.6378095148239679E-3</v>
      </c>
      <c r="AP29">
        <v>-1.0333641959026814E-3</v>
      </c>
      <c r="AQ29">
        <v>-5.144403142702785E-3</v>
      </c>
    </row>
    <row r="30" spans="1:43" x14ac:dyDescent="0.25">
      <c r="A30" t="s">
        <v>85</v>
      </c>
      <c r="B30">
        <v>8.2680216525770126E-4</v>
      </c>
      <c r="C30">
        <v>2.5978808870006295E-3</v>
      </c>
      <c r="D30">
        <v>1.1353724123340119E-3</v>
      </c>
      <c r="E30">
        <v>-5.1667977950095641E-3</v>
      </c>
      <c r="F30">
        <v>-3.7127118019693438E-3</v>
      </c>
      <c r="G30">
        <v>-4.1972337129374242E-3</v>
      </c>
      <c r="H30">
        <v>-3.2181654316170275E-3</v>
      </c>
      <c r="I30">
        <v>-3.8000359612661051E-3</v>
      </c>
      <c r="J30">
        <v>-1.0888030565113813E-2</v>
      </c>
      <c r="K30">
        <v>-5.3619453915043484E-4</v>
      </c>
      <c r="L30">
        <v>-4.8729346483816233E-3</v>
      </c>
      <c r="M30">
        <v>-2.5902146829461926E-3</v>
      </c>
      <c r="N30">
        <v>-2.8903546546124969E-3</v>
      </c>
      <c r="O30">
        <v>-2.3831944195277874E-2</v>
      </c>
      <c r="P30">
        <v>8.5537036939123835E-4</v>
      </c>
      <c r="Q30">
        <v>-1.3301837550494355E-3</v>
      </c>
      <c r="R30">
        <v>-2.6920347192019162E-3</v>
      </c>
      <c r="S30">
        <v>-8.1182002709687985E-3</v>
      </c>
      <c r="T30">
        <v>-3.6149666004572082E-4</v>
      </c>
      <c r="U30">
        <v>-3.7145269444352441E-3</v>
      </c>
      <c r="V30">
        <v>-5.0367326445431909E-3</v>
      </c>
      <c r="W30">
        <v>-2.8762248342130091E-3</v>
      </c>
      <c r="X30">
        <v>-3.5117977175546052E-3</v>
      </c>
      <c r="Y30">
        <v>-3.510882736067803E-3</v>
      </c>
      <c r="Z30">
        <v>-1.9105150584316121E-2</v>
      </c>
      <c r="AA30">
        <v>4.2783345056224324E-4</v>
      </c>
      <c r="AB30">
        <v>0.97036262019650765</v>
      </c>
      <c r="AC30">
        <v>-3.1896389991209139E-3</v>
      </c>
      <c r="AD30">
        <v>-1.1421050879050656E-3</v>
      </c>
      <c r="AE30">
        <v>1.042888202206579E-3</v>
      </c>
      <c r="AF30">
        <v>-1.1832879306103911E-2</v>
      </c>
      <c r="AG30">
        <v>-2.2687770967395817E-3</v>
      </c>
      <c r="AH30">
        <v>-3.1735774590118393E-3</v>
      </c>
      <c r="AI30">
        <v>-1.0392671997537621E-3</v>
      </c>
      <c r="AJ30">
        <v>-1.5639181369009527E-3</v>
      </c>
      <c r="AK30">
        <v>-2.9629281727876406E-3</v>
      </c>
      <c r="AL30">
        <v>7.9630076239583375E-4</v>
      </c>
      <c r="AM30">
        <v>-2.9088906663708035E-3</v>
      </c>
      <c r="AN30">
        <v>-4.2050323291001656E-3</v>
      </c>
      <c r="AO30">
        <v>-8.7960448033663294E-3</v>
      </c>
      <c r="AP30">
        <v>-5.6470432209498497E-5</v>
      </c>
      <c r="AQ30">
        <v>5.5035075549731403E-4</v>
      </c>
    </row>
    <row r="31" spans="1:43" x14ac:dyDescent="0.25">
      <c r="A31" t="s">
        <v>18</v>
      </c>
      <c r="B31">
        <v>3.2998270602539357E-5</v>
      </c>
      <c r="C31">
        <v>8.9892830131494707E-4</v>
      </c>
      <c r="D31">
        <v>2.8836607603056267E-4</v>
      </c>
      <c r="E31">
        <v>-4.7786889024996129E-3</v>
      </c>
      <c r="F31">
        <v>-1.3186361298259069E-2</v>
      </c>
      <c r="G31">
        <v>-1.0820555302933292E-3</v>
      </c>
      <c r="H31">
        <v>-9.261209040939398E-4</v>
      </c>
      <c r="I31">
        <v>-1.9554150363544887E-3</v>
      </c>
      <c r="J31">
        <v>-1.1361744615349691E-3</v>
      </c>
      <c r="K31">
        <v>-6.8226087556564024E-4</v>
      </c>
      <c r="L31">
        <v>-1.809475407304E-3</v>
      </c>
      <c r="M31">
        <v>-1.5944407087032392E-3</v>
      </c>
      <c r="N31">
        <v>6.2609461333278658E-4</v>
      </c>
      <c r="O31">
        <v>3.5266521563721295E-4</v>
      </c>
      <c r="P31">
        <v>1.031218544150829E-3</v>
      </c>
      <c r="Q31">
        <v>9.3663933810439592E-5</v>
      </c>
      <c r="R31">
        <v>-1.4243381337292161E-4</v>
      </c>
      <c r="S31">
        <v>-2.4936595955463211E-3</v>
      </c>
      <c r="T31">
        <v>-9.1736800421454798E-4</v>
      </c>
      <c r="U31">
        <v>-2.3487952648789424E-3</v>
      </c>
      <c r="V31">
        <v>-1.3507718493946344E-3</v>
      </c>
      <c r="W31">
        <v>-1.0538370067355578E-3</v>
      </c>
      <c r="X31">
        <v>-1.2435194132122411E-3</v>
      </c>
      <c r="Y31">
        <v>-1.2620604715152127E-3</v>
      </c>
      <c r="Z31">
        <v>-2.4872896242639762E-4</v>
      </c>
      <c r="AA31">
        <v>1.9599014817399979E-4</v>
      </c>
      <c r="AB31">
        <v>-2.8260548914533067E-3</v>
      </c>
      <c r="AC31">
        <v>0.99836938801581288</v>
      </c>
      <c r="AD31">
        <v>-3.4808184879796624E-3</v>
      </c>
      <c r="AE31">
        <v>-7.2658851775955432E-4</v>
      </c>
      <c r="AF31">
        <v>-3.0268738700816107E-3</v>
      </c>
      <c r="AG31">
        <v>-2.4392597911839734E-3</v>
      </c>
      <c r="AH31">
        <v>-5.7923516567591361E-3</v>
      </c>
      <c r="AI31">
        <v>-1.7822115242757948E-3</v>
      </c>
      <c r="AJ31">
        <v>-2.0673051437484517E-3</v>
      </c>
      <c r="AK31">
        <v>-3.8606632927610435E-2</v>
      </c>
      <c r="AL31">
        <v>-5.9293554279118228E-4</v>
      </c>
      <c r="AM31">
        <v>-5.0731380645108789E-3</v>
      </c>
      <c r="AN31">
        <v>-1.7155957008135015E-3</v>
      </c>
      <c r="AO31">
        <v>-1.2476108912359836E-3</v>
      </c>
      <c r="AP31">
        <v>-1.1075840956649111E-3</v>
      </c>
      <c r="AQ31">
        <v>-9.0179950236312083E-6</v>
      </c>
    </row>
    <row r="32" spans="1:43" x14ac:dyDescent="0.25">
      <c r="A32" t="s">
        <v>19</v>
      </c>
      <c r="B32">
        <v>-6.2813750997339837E-2</v>
      </c>
      <c r="C32">
        <v>1.6603589028318898E-2</v>
      </c>
      <c r="D32">
        <v>1.1138480227104685E-2</v>
      </c>
      <c r="E32">
        <v>-2.18676515919458E-2</v>
      </c>
      <c r="F32">
        <v>-1.6946244014752074E-2</v>
      </c>
      <c r="G32">
        <v>-0.11296468300766012</v>
      </c>
      <c r="H32">
        <v>-7.5854758407983086E-2</v>
      </c>
      <c r="I32">
        <v>-6.070830829958998E-2</v>
      </c>
      <c r="J32">
        <v>-5.4150721601382262E-2</v>
      </c>
      <c r="K32">
        <v>-9.2087048685933898E-3</v>
      </c>
      <c r="L32">
        <v>-5.4726241593607054E-2</v>
      </c>
      <c r="M32">
        <v>-5.9873179676415714E-2</v>
      </c>
      <c r="N32">
        <v>-6.4758100456843951E-2</v>
      </c>
      <c r="O32">
        <v>3.9377838770515506E-3</v>
      </c>
      <c r="P32">
        <v>3.1504120527755613E-3</v>
      </c>
      <c r="Q32">
        <v>1.4232399244677597E-3</v>
      </c>
      <c r="R32">
        <v>2.7737330374952665E-3</v>
      </c>
      <c r="S32">
        <v>-4.0397621091247476E-2</v>
      </c>
      <c r="T32">
        <v>-3.4386083052519917E-2</v>
      </c>
      <c r="U32">
        <v>-4.6660493407179218E-2</v>
      </c>
      <c r="V32">
        <v>-3.9794627502198351E-2</v>
      </c>
      <c r="W32">
        <v>-4.8771079427557491E-2</v>
      </c>
      <c r="X32">
        <v>-3.9248931819894133E-2</v>
      </c>
      <c r="Y32">
        <v>-5.4291723848465964E-2</v>
      </c>
      <c r="Z32">
        <v>5.7438182197113762E-3</v>
      </c>
      <c r="AA32">
        <v>5.7106863123040875E-3</v>
      </c>
      <c r="AB32">
        <v>-2.836959056895693E-2</v>
      </c>
      <c r="AC32">
        <v>-3.9555652188010305E-2</v>
      </c>
      <c r="AD32">
        <v>0.97714973754609302</v>
      </c>
      <c r="AE32">
        <v>-2.7429394745401958E-2</v>
      </c>
      <c r="AF32">
        <v>-0.11362023863507861</v>
      </c>
      <c r="AG32">
        <v>-1.6894983966203325E-2</v>
      </c>
      <c r="AH32">
        <v>-5.7125154333171127E-2</v>
      </c>
      <c r="AI32">
        <v>-9.3676434210015237E-3</v>
      </c>
      <c r="AJ32">
        <v>-6.9644851373317895E-3</v>
      </c>
      <c r="AK32">
        <v>-6.3695477116019706E-3</v>
      </c>
      <c r="AL32">
        <v>-2.7054293305628217E-2</v>
      </c>
      <c r="AM32">
        <v>-1.2990144646872473E-2</v>
      </c>
      <c r="AN32">
        <v>-2.1063703669556136E-2</v>
      </c>
      <c r="AO32">
        <v>-5.5213555938405233E-2</v>
      </c>
      <c r="AP32">
        <v>-4.4737517351963761E-2</v>
      </c>
      <c r="AQ32">
        <v>-2.6648613523252149E-4</v>
      </c>
    </row>
    <row r="33" spans="1:43" x14ac:dyDescent="0.25">
      <c r="A33" t="s">
        <v>20</v>
      </c>
      <c r="B33">
        <v>-5.2979827955300643E-3</v>
      </c>
      <c r="C33">
        <v>1.0214691292494465E-3</v>
      </c>
      <c r="D33">
        <v>-9.9140787218521059E-5</v>
      </c>
      <c r="E33">
        <v>-3.6010894962538904E-2</v>
      </c>
      <c r="F33">
        <v>-2.7010424484546478E-3</v>
      </c>
      <c r="G33">
        <v>-1.1193596920052033E-2</v>
      </c>
      <c r="H33">
        <v>-8.5405613085769508E-3</v>
      </c>
      <c r="I33">
        <v>-2.9515095661653282E-2</v>
      </c>
      <c r="J33">
        <v>-2.2361405363836458E-2</v>
      </c>
      <c r="K33">
        <v>-1.6283731727783132E-2</v>
      </c>
      <c r="L33">
        <v>4.2509155371414399E-3</v>
      </c>
      <c r="M33">
        <v>2.6189918813675915E-3</v>
      </c>
      <c r="N33">
        <v>-1.5782566590290589E-2</v>
      </c>
      <c r="O33">
        <v>-6.3341227129705717E-3</v>
      </c>
      <c r="P33">
        <v>-4.1239615043739776E-2</v>
      </c>
      <c r="Q33">
        <v>-5.7995997629232254E-3</v>
      </c>
      <c r="R33">
        <v>-3.3316629814162651E-3</v>
      </c>
      <c r="S33">
        <v>-1.1901751556497865E-2</v>
      </c>
      <c r="T33">
        <v>-8.2072955887652448E-3</v>
      </c>
      <c r="U33">
        <v>-1.0118044981703116E-2</v>
      </c>
      <c r="V33">
        <v>-1.036931295880864E-2</v>
      </c>
      <c r="W33">
        <v>-6.4963516237306514E-3</v>
      </c>
      <c r="X33">
        <v>-1.2381638440027236E-2</v>
      </c>
      <c r="Y33">
        <v>-1.6949490896625102E-2</v>
      </c>
      <c r="Z33">
        <v>-1.5090724947774116E-4</v>
      </c>
      <c r="AA33">
        <v>-4.2010287739925508E-4</v>
      </c>
      <c r="AB33">
        <v>-2.0960435361912946E-3</v>
      </c>
      <c r="AC33">
        <v>-1.2743272208031521E-2</v>
      </c>
      <c r="AD33">
        <v>-3.9558640916336971E-2</v>
      </c>
      <c r="AE33">
        <v>0.88777676464859767</v>
      </c>
      <c r="AF33">
        <v>-3.4662226685139006E-3</v>
      </c>
      <c r="AG33">
        <v>-2.0340066371314441E-2</v>
      </c>
      <c r="AH33">
        <v>-1.0493290296852135E-2</v>
      </c>
      <c r="AI33">
        <v>-1.3249401824954985E-2</v>
      </c>
      <c r="AJ33">
        <v>-1.1910112427577701E-2</v>
      </c>
      <c r="AK33">
        <v>-1.022699827052608E-3</v>
      </c>
      <c r="AL33">
        <v>-1.5272050748220585E-2</v>
      </c>
      <c r="AM33">
        <v>-1.1383508480567893E-2</v>
      </c>
      <c r="AN33">
        <v>-1.049933244162601E-2</v>
      </c>
      <c r="AO33">
        <v>-8.6651807408707465E-3</v>
      </c>
      <c r="AP33">
        <v>-1.3559641117119601E-2</v>
      </c>
      <c r="AQ33">
        <v>5.2277223256745587E-4</v>
      </c>
    </row>
    <row r="34" spans="1:43" x14ac:dyDescent="0.25">
      <c r="A34" t="s">
        <v>21</v>
      </c>
      <c r="B34">
        <v>5.0647354234847107E-3</v>
      </c>
      <c r="C34">
        <v>-0.13103556571727687</v>
      </c>
      <c r="D34">
        <v>-8.3713712483004549E-2</v>
      </c>
      <c r="E34">
        <v>-3.0913032182101671E-2</v>
      </c>
      <c r="F34">
        <v>-1.4248201280504975E-2</v>
      </c>
      <c r="G34">
        <v>-1.1100733513007938E-2</v>
      </c>
      <c r="H34">
        <v>-1.0856015857186263E-2</v>
      </c>
      <c r="I34">
        <v>-1.9726696463944256E-2</v>
      </c>
      <c r="J34">
        <v>-1.4879101750514824E-2</v>
      </c>
      <c r="K34">
        <v>-4.0156709551659505E-3</v>
      </c>
      <c r="L34">
        <v>1.8412576974440386E-2</v>
      </c>
      <c r="M34">
        <v>-1.5178367812226735E-2</v>
      </c>
      <c r="N34">
        <v>1.5668362754579948E-3</v>
      </c>
      <c r="O34">
        <v>-1.5227136205445385E-2</v>
      </c>
      <c r="P34">
        <v>-6.2391218782234352E-3</v>
      </c>
      <c r="Q34">
        <v>-7.6229183785146712E-3</v>
      </c>
      <c r="R34">
        <v>-1.5985199762378801E-2</v>
      </c>
      <c r="S34">
        <v>-1.2208058309464162E-2</v>
      </c>
      <c r="T34">
        <v>-8.1431056674721846E-3</v>
      </c>
      <c r="U34">
        <v>-1.1542290891755184E-2</v>
      </c>
      <c r="V34">
        <v>-1.1881301584058866E-2</v>
      </c>
      <c r="W34">
        <v>-8.6041842343623168E-3</v>
      </c>
      <c r="X34">
        <v>-1.0097155975519098E-2</v>
      </c>
      <c r="Y34">
        <v>-1.6206112486263625E-2</v>
      </c>
      <c r="Z34">
        <v>-1.7025952601626638E-2</v>
      </c>
      <c r="AA34">
        <v>-1.724413638634878E-2</v>
      </c>
      <c r="AB34">
        <v>-2.1271761085533525E-2</v>
      </c>
      <c r="AC34">
        <v>-8.6659533598398373E-3</v>
      </c>
      <c r="AD34">
        <v>-4.9429072428183167E-2</v>
      </c>
      <c r="AE34">
        <v>-3.0919202810563585E-3</v>
      </c>
      <c r="AF34">
        <v>0.98986106422066822</v>
      </c>
      <c r="AG34">
        <v>-2.5666206598278916E-2</v>
      </c>
      <c r="AH34">
        <v>-1.9860019055307248E-2</v>
      </c>
      <c r="AI34">
        <v>-1.4487510818319296E-2</v>
      </c>
      <c r="AJ34">
        <v>-2.5637557503273178E-2</v>
      </c>
      <c r="AK34">
        <v>-8.8097528672793184E-3</v>
      </c>
      <c r="AL34">
        <v>-6.9974021672518589E-3</v>
      </c>
      <c r="AM34">
        <v>-1.668076054106217E-2</v>
      </c>
      <c r="AN34">
        <v>-5.3500285035907001E-2</v>
      </c>
      <c r="AO34">
        <v>-3.3967490422879137E-2</v>
      </c>
      <c r="AP34">
        <v>-5.4861155179433919E-3</v>
      </c>
      <c r="AQ34">
        <v>1.1310383355020988E-3</v>
      </c>
    </row>
    <row r="35" spans="1:43" x14ac:dyDescent="0.25">
      <c r="A35" t="s">
        <v>22</v>
      </c>
      <c r="B35">
        <v>1.4489762261806788E-3</v>
      </c>
      <c r="C35">
        <v>2.4688161179784048E-3</v>
      </c>
      <c r="D35">
        <v>6.1856086339664117E-4</v>
      </c>
      <c r="E35">
        <v>-5.9684863568158775E-3</v>
      </c>
      <c r="F35">
        <v>-6.2153370438274682E-3</v>
      </c>
      <c r="G35">
        <v>-3.8691710551975E-3</v>
      </c>
      <c r="H35">
        <v>-1.9651765527076322E-3</v>
      </c>
      <c r="I35">
        <v>-2.4183120655204763E-3</v>
      </c>
      <c r="J35">
        <v>-3.1239107519613978E-3</v>
      </c>
      <c r="K35">
        <v>-1.8079245273390674E-3</v>
      </c>
      <c r="L35">
        <v>-5.236191440755756E-3</v>
      </c>
      <c r="M35">
        <v>-8.2848911251249911E-3</v>
      </c>
      <c r="N35">
        <v>2.020653558477207E-3</v>
      </c>
      <c r="O35">
        <v>1.888215511128163E-3</v>
      </c>
      <c r="P35">
        <v>2.1054058935816989E-3</v>
      </c>
      <c r="Q35">
        <v>7.3530318130220304E-4</v>
      </c>
      <c r="R35">
        <v>9.9259759472201557E-4</v>
      </c>
      <c r="S35">
        <v>-3.8905928178846472E-3</v>
      </c>
      <c r="T35">
        <v>-2.5264792094713681E-3</v>
      </c>
      <c r="U35">
        <v>-4.1463747324870358E-3</v>
      </c>
      <c r="V35">
        <v>-3.2458641361516665E-3</v>
      </c>
      <c r="W35">
        <v>-2.4501068450081247E-3</v>
      </c>
      <c r="X35">
        <v>-3.7780323706076454E-3</v>
      </c>
      <c r="Y35">
        <v>-2.9526465739541877E-3</v>
      </c>
      <c r="Z35">
        <v>1.8561103913082154E-3</v>
      </c>
      <c r="AA35">
        <v>5.6994695849987094E-4</v>
      </c>
      <c r="AB35">
        <v>-6.4493691587405753E-3</v>
      </c>
      <c r="AC35">
        <v>-3.8705284147628649E-3</v>
      </c>
      <c r="AD35">
        <v>-1.5202802601369213E-2</v>
      </c>
      <c r="AE35">
        <v>-2.0857885874469822E-4</v>
      </c>
      <c r="AF35">
        <v>-4.1360628389291105E-3</v>
      </c>
      <c r="AG35">
        <v>0.9176635978809633</v>
      </c>
      <c r="AH35">
        <v>-1.7602643794022974E-2</v>
      </c>
      <c r="AI35">
        <v>-3.1804051230163936E-2</v>
      </c>
      <c r="AJ35">
        <v>-1.059930677107331E-2</v>
      </c>
      <c r="AK35">
        <v>-1.8588690444772055E-3</v>
      </c>
      <c r="AL35">
        <v>-1.0328431369762314E-2</v>
      </c>
      <c r="AM35">
        <v>-8.5437046803921515E-3</v>
      </c>
      <c r="AN35">
        <v>-1.381773471054642E-2</v>
      </c>
      <c r="AO35">
        <v>-2.9960704664641394E-3</v>
      </c>
      <c r="AP35">
        <v>-1.1389085846401996E-2</v>
      </c>
      <c r="AQ35">
        <v>-1.0252495511281059E-4</v>
      </c>
    </row>
    <row r="36" spans="1:43" x14ac:dyDescent="0.25">
      <c r="A36" t="s">
        <v>23</v>
      </c>
      <c r="B36">
        <v>-7.9602035794479049E-4</v>
      </c>
      <c r="C36">
        <v>-2.9630436229831979E-2</v>
      </c>
      <c r="D36">
        <v>-2.5794527981086979E-3</v>
      </c>
      <c r="E36">
        <v>-4.6884301881057874E-3</v>
      </c>
      <c r="F36">
        <v>-5.7773435081576608E-3</v>
      </c>
      <c r="G36">
        <v>-2.3056382425351873E-3</v>
      </c>
      <c r="H36">
        <v>-1.971651201568165E-3</v>
      </c>
      <c r="I36">
        <v>-5.2153790967471884E-3</v>
      </c>
      <c r="J36">
        <v>-2.3383634085023452E-3</v>
      </c>
      <c r="K36">
        <v>-3.2762283141022914E-4</v>
      </c>
      <c r="L36">
        <v>1.3642104781488858E-3</v>
      </c>
      <c r="M36">
        <v>-4.0995884176787435E-3</v>
      </c>
      <c r="N36">
        <v>-2.9489163273284926E-3</v>
      </c>
      <c r="O36">
        <v>-2.2572311430667218E-2</v>
      </c>
      <c r="P36">
        <v>-2.5137984878355016E-2</v>
      </c>
      <c r="Q36">
        <v>-7.5990198222220182E-3</v>
      </c>
      <c r="R36">
        <v>-9.2428432816155821E-3</v>
      </c>
      <c r="S36">
        <v>4.8543770696376533E-4</v>
      </c>
      <c r="T36">
        <v>-4.0817542313725569E-4</v>
      </c>
      <c r="U36">
        <v>-1.7043891567195049E-3</v>
      </c>
      <c r="V36">
        <v>1.6396574109864306E-4</v>
      </c>
      <c r="W36">
        <v>-1.2982098512817645E-3</v>
      </c>
      <c r="X36">
        <v>-1.7832371695386962E-3</v>
      </c>
      <c r="Y36">
        <v>-1.992923805926112E-3</v>
      </c>
      <c r="Z36">
        <v>-1.6344642345076901E-2</v>
      </c>
      <c r="AA36">
        <v>-1.4148776255395389E-3</v>
      </c>
      <c r="AB36">
        <v>-5.4210105433981325E-3</v>
      </c>
      <c r="AC36">
        <v>8.4964527913091652E-4</v>
      </c>
      <c r="AD36">
        <v>-2.6772347345606313E-2</v>
      </c>
      <c r="AE36">
        <v>-7.3913995997262295E-3</v>
      </c>
      <c r="AF36">
        <v>-5.0116534659515582E-3</v>
      </c>
      <c r="AG36">
        <v>-1.6493607870781853E-2</v>
      </c>
      <c r="AH36">
        <v>0.89303506005506883</v>
      </c>
      <c r="AI36">
        <v>-1.7205164474672914E-2</v>
      </c>
      <c r="AJ36">
        <v>-1.9220181281472234E-2</v>
      </c>
      <c r="AK36">
        <v>-3.2058050108120127E-3</v>
      </c>
      <c r="AL36">
        <v>-1.5739265384739114E-2</v>
      </c>
      <c r="AM36">
        <v>-6.3097117361602057E-3</v>
      </c>
      <c r="AN36">
        <v>-6.0216515295722457E-3</v>
      </c>
      <c r="AO36">
        <v>-1.5440266858068243E-3</v>
      </c>
      <c r="AP36">
        <v>-1.5439651397672222E-2</v>
      </c>
      <c r="AQ36">
        <v>1.0231906893676005E-3</v>
      </c>
    </row>
    <row r="37" spans="1:43" x14ac:dyDescent="0.25">
      <c r="A37" t="s">
        <v>24</v>
      </c>
      <c r="B37">
        <v>-7.9333857801563155E-4</v>
      </c>
      <c r="C37">
        <v>1.2139034423084412E-4</v>
      </c>
      <c r="D37">
        <v>1.9624181833969689E-4</v>
      </c>
      <c r="E37">
        <v>-2.5110349588055121E-3</v>
      </c>
      <c r="F37">
        <v>-3.8415946309212543E-3</v>
      </c>
      <c r="G37">
        <v>-9.990072480152894E-4</v>
      </c>
      <c r="H37">
        <v>-4.7594366396001928E-4</v>
      </c>
      <c r="I37">
        <v>-8.1461026212880565E-4</v>
      </c>
      <c r="J37">
        <v>-1.8164691383061491E-3</v>
      </c>
      <c r="K37">
        <v>-9.6409850618914663E-4</v>
      </c>
      <c r="L37">
        <v>-2.549632966928794E-3</v>
      </c>
      <c r="M37">
        <v>-3.1833159136606831E-3</v>
      </c>
      <c r="N37">
        <v>-1.9995495904697562E-3</v>
      </c>
      <c r="O37">
        <v>-1.202012951918865E-3</v>
      </c>
      <c r="P37">
        <v>7.9023963909576945E-4</v>
      </c>
      <c r="Q37">
        <v>-1.1591166247009296E-3</v>
      </c>
      <c r="R37">
        <v>-1.8422710153144933E-3</v>
      </c>
      <c r="S37">
        <v>-1.2006690782558427E-3</v>
      </c>
      <c r="T37">
        <v>-1.3274151621979532E-3</v>
      </c>
      <c r="U37">
        <v>-1.3994957233841243E-3</v>
      </c>
      <c r="V37">
        <v>-1.1955727095351524E-3</v>
      </c>
      <c r="W37">
        <v>-1.1664185381042988E-3</v>
      </c>
      <c r="X37">
        <v>-1.4004551835049412E-3</v>
      </c>
      <c r="Y37">
        <v>-1.2300804000654581E-3</v>
      </c>
      <c r="Z37">
        <v>-3.7637920285273911E-3</v>
      </c>
      <c r="AA37">
        <v>1.1824459804965034E-4</v>
      </c>
      <c r="AB37">
        <v>-4.2494781649667296E-3</v>
      </c>
      <c r="AC37">
        <v>-4.0243135413289149E-4</v>
      </c>
      <c r="AD37">
        <v>-2.7816090899197305E-3</v>
      </c>
      <c r="AE37">
        <v>-4.8495843590511444E-3</v>
      </c>
      <c r="AF37">
        <v>-8.5300073123642257E-4</v>
      </c>
      <c r="AG37">
        <v>-3.2770186228139313E-2</v>
      </c>
      <c r="AH37">
        <v>-3.2671670849156245E-2</v>
      </c>
      <c r="AI37">
        <v>0.93852259793687987</v>
      </c>
      <c r="AJ37">
        <v>-1.7469408785219062E-2</v>
      </c>
      <c r="AK37">
        <v>-1.3479892218433329E-3</v>
      </c>
      <c r="AL37">
        <v>-1.2451092434611854E-2</v>
      </c>
      <c r="AM37">
        <v>-5.7939547957106723E-3</v>
      </c>
      <c r="AN37">
        <v>-4.9301670124503975E-3</v>
      </c>
      <c r="AO37">
        <v>-6.5367155780937701E-4</v>
      </c>
      <c r="AP37">
        <v>-9.3689805786054594E-3</v>
      </c>
      <c r="AQ37">
        <v>1.4489385119252645E-4</v>
      </c>
    </row>
    <row r="38" spans="1:43" x14ac:dyDescent="0.25">
      <c r="A38" t="s">
        <v>25</v>
      </c>
      <c r="B38">
        <v>-1.4259387176853253E-2</v>
      </c>
      <c r="C38">
        <v>5.1003124181286151E-3</v>
      </c>
      <c r="D38">
        <v>1.6357773867846411E-3</v>
      </c>
      <c r="E38">
        <v>-4.5606142602164612E-2</v>
      </c>
      <c r="F38">
        <v>-2.4485075515877169E-2</v>
      </c>
      <c r="G38">
        <v>-1.0662520591370144E-2</v>
      </c>
      <c r="H38">
        <v>-1.1338508215315811E-2</v>
      </c>
      <c r="I38">
        <v>-2.0664371887789162E-2</v>
      </c>
      <c r="J38">
        <v>-1.5426487250413304E-2</v>
      </c>
      <c r="K38">
        <v>-1.9313318538527414E-3</v>
      </c>
      <c r="L38">
        <v>-1.2674139740932401E-2</v>
      </c>
      <c r="M38">
        <v>-2.1052872677425068E-2</v>
      </c>
      <c r="N38">
        <v>-1.5740496119532248E-2</v>
      </c>
      <c r="O38">
        <v>4.4906807236164213E-4</v>
      </c>
      <c r="P38">
        <v>2.7700033243559471E-3</v>
      </c>
      <c r="Q38">
        <v>-4.3897955379011118E-3</v>
      </c>
      <c r="R38">
        <v>-6.9006012991636011E-3</v>
      </c>
      <c r="S38">
        <v>-1.7639946453477436E-2</v>
      </c>
      <c r="T38">
        <v>-1.0479291289203104E-2</v>
      </c>
      <c r="U38">
        <v>-1.4341511700016629E-2</v>
      </c>
      <c r="V38">
        <v>-1.9513450166122295E-2</v>
      </c>
      <c r="W38">
        <v>-1.1418354067814804E-2</v>
      </c>
      <c r="X38">
        <v>-1.8544123248225686E-2</v>
      </c>
      <c r="Y38">
        <v>-1.0679427076271295E-2</v>
      </c>
      <c r="Z38">
        <v>1.682524703174229E-3</v>
      </c>
      <c r="AA38">
        <v>-2.0743860023004986E-4</v>
      </c>
      <c r="AB38">
        <v>-2.9312892301561786E-2</v>
      </c>
      <c r="AC38">
        <v>-2.6186825722981977E-2</v>
      </c>
      <c r="AD38">
        <v>-3.0884985623447447E-2</v>
      </c>
      <c r="AE38">
        <v>-3.0297010726272278E-2</v>
      </c>
      <c r="AF38">
        <v>-1.895172038607626E-2</v>
      </c>
      <c r="AG38">
        <v>-1.4044522305260463E-2</v>
      </c>
      <c r="AH38">
        <v>-2.4332743627149562E-2</v>
      </c>
      <c r="AI38">
        <v>-7.7034599975588942E-3</v>
      </c>
      <c r="AJ38">
        <v>0.8655318867577253</v>
      </c>
      <c r="AK38">
        <v>-0.10618335727543815</v>
      </c>
      <c r="AL38">
        <v>-2.9464081469496754E-2</v>
      </c>
      <c r="AM38">
        <v>-3.208196491654583E-2</v>
      </c>
      <c r="AN38">
        <v>-1.2831774351781186E-2</v>
      </c>
      <c r="AO38">
        <v>-2.2233608504357311E-2</v>
      </c>
      <c r="AP38">
        <v>-2.9448541267978197E-2</v>
      </c>
      <c r="AQ38">
        <v>3.0687687740940737E-4</v>
      </c>
    </row>
    <row r="39" spans="1:43" x14ac:dyDescent="0.25">
      <c r="A39" t="s">
        <v>26</v>
      </c>
      <c r="B39">
        <v>8.6472973360949678E-4</v>
      </c>
      <c r="C39">
        <v>2.4902818922207621E-3</v>
      </c>
      <c r="D39">
        <v>1.9677192907884031E-3</v>
      </c>
      <c r="E39">
        <v>-2.9486339963491017E-3</v>
      </c>
      <c r="F39">
        <v>-2.1393754820742878E-3</v>
      </c>
      <c r="G39">
        <v>-2.15471355574377E-3</v>
      </c>
      <c r="H39">
        <v>-2.6682194999027567E-3</v>
      </c>
      <c r="I39">
        <v>-3.2316499306839527E-3</v>
      </c>
      <c r="J39">
        <v>-2.6161818585110335E-3</v>
      </c>
      <c r="K39">
        <v>-6.5825340164351242E-4</v>
      </c>
      <c r="L39">
        <v>-2.9707640921358526E-3</v>
      </c>
      <c r="M39">
        <v>-3.6451546547279752E-3</v>
      </c>
      <c r="N39">
        <v>-1.1948141898175198E-3</v>
      </c>
      <c r="O39">
        <v>-2.8664443379174571E-3</v>
      </c>
      <c r="P39">
        <v>-2.3065204470454756E-3</v>
      </c>
      <c r="Q39">
        <v>-1.1176448806158492E-3</v>
      </c>
      <c r="R39">
        <v>-1.444982864625918E-3</v>
      </c>
      <c r="S39">
        <v>-2.064115668078779E-3</v>
      </c>
      <c r="T39">
        <v>-1.6183647086375379E-3</v>
      </c>
      <c r="U39">
        <v>-2.0268125211333737E-3</v>
      </c>
      <c r="V39">
        <v>-9.2197965917650447E-4</v>
      </c>
      <c r="W39">
        <v>-1.2405096407833382E-3</v>
      </c>
      <c r="X39">
        <v>-2.1263512345038086E-3</v>
      </c>
      <c r="Y39">
        <v>-3.1325275028490267E-3</v>
      </c>
      <c r="Z39">
        <v>-3.8419923785471743E-3</v>
      </c>
      <c r="AA39">
        <v>3.8575778315800549E-4</v>
      </c>
      <c r="AB39">
        <v>-5.8019132367523813E-3</v>
      </c>
      <c r="AC39">
        <v>-2.331449171267346E-3</v>
      </c>
      <c r="AD39">
        <v>-3.1386726485957916E-2</v>
      </c>
      <c r="AE39">
        <v>-4.921041385648384E-3</v>
      </c>
      <c r="AF39">
        <v>-2.7489974953245826E-2</v>
      </c>
      <c r="AG39">
        <v>-6.2145641429397535E-3</v>
      </c>
      <c r="AH39">
        <v>-5.858145329055482E-3</v>
      </c>
      <c r="AI39">
        <v>-6.8616710759354113E-3</v>
      </c>
      <c r="AJ39">
        <v>-1.7309515028751218E-2</v>
      </c>
      <c r="AK39">
        <v>0.98419102101640676</v>
      </c>
      <c r="AL39">
        <v>-8.587056934774847E-3</v>
      </c>
      <c r="AM39">
        <v>-4.5451972029243318E-3</v>
      </c>
      <c r="AN39">
        <v>-9.137852912294249E-3</v>
      </c>
      <c r="AO39">
        <v>-1.1392532751120203E-2</v>
      </c>
      <c r="AP39">
        <v>-1.1845190777443188E-2</v>
      </c>
      <c r="AQ39">
        <v>1.5620598262646641E-4</v>
      </c>
    </row>
    <row r="40" spans="1:43" x14ac:dyDescent="0.25">
      <c r="A40" t="s">
        <v>27</v>
      </c>
      <c r="B40">
        <v>-7.1210990034451249E-3</v>
      </c>
      <c r="C40">
        <v>2.4564449518820171E-3</v>
      </c>
      <c r="D40">
        <v>1.3719066365798041E-3</v>
      </c>
      <c r="E40">
        <v>-1.8293569542307708E-2</v>
      </c>
      <c r="F40">
        <v>-9.2318054038142213E-4</v>
      </c>
      <c r="G40">
        <v>-1.720027047410632E-2</v>
      </c>
      <c r="H40">
        <v>-1.0693544922512141E-2</v>
      </c>
      <c r="I40">
        <v>-2.8176839975055053E-2</v>
      </c>
      <c r="J40">
        <v>-2.5369325285543323E-2</v>
      </c>
      <c r="K40">
        <v>-1.8089987570349814E-2</v>
      </c>
      <c r="L40">
        <v>1.0542007263926716E-2</v>
      </c>
      <c r="M40">
        <v>1.3661316422859756E-2</v>
      </c>
      <c r="N40">
        <v>-2.6646829686870811E-2</v>
      </c>
      <c r="O40">
        <v>-1.8422668241981997E-2</v>
      </c>
      <c r="P40">
        <v>3.396680873387264E-3</v>
      </c>
      <c r="Q40">
        <v>-5.2783312024835428E-3</v>
      </c>
      <c r="R40">
        <v>-5.1254795806435841E-3</v>
      </c>
      <c r="S40">
        <v>-2.1100840523278864E-2</v>
      </c>
      <c r="T40">
        <v>-2.5317833538346494E-2</v>
      </c>
      <c r="U40">
        <v>-2.3805876594457254E-2</v>
      </c>
      <c r="V40">
        <v>-2.0762614325254607E-2</v>
      </c>
      <c r="W40">
        <v>-1.32137059466018E-2</v>
      </c>
      <c r="X40">
        <v>-2.6947620012427367E-2</v>
      </c>
      <c r="Y40">
        <v>-3.5461531762146441E-2</v>
      </c>
      <c r="Z40">
        <v>-1.8330624442015921E-2</v>
      </c>
      <c r="AA40">
        <v>-1.5903512753726319E-3</v>
      </c>
      <c r="AB40">
        <v>3.4638198011704801E-3</v>
      </c>
      <c r="AC40">
        <v>-3.8823288422671853E-2</v>
      </c>
      <c r="AD40">
        <v>-5.8311966811975417E-2</v>
      </c>
      <c r="AE40">
        <v>-4.142315250138235E-2</v>
      </c>
      <c r="AF40">
        <v>-2.1808990865744986E-2</v>
      </c>
      <c r="AG40">
        <v>-6.9383120291450023E-2</v>
      </c>
      <c r="AH40">
        <v>-5.2733962812774607E-2</v>
      </c>
      <c r="AI40">
        <v>-7.2562686840247054E-2</v>
      </c>
      <c r="AJ40">
        <v>-5.8099291598250176E-2</v>
      </c>
      <c r="AK40">
        <v>-1.3513529653834446E-2</v>
      </c>
      <c r="AL40">
        <v>0.89927407246517432</v>
      </c>
      <c r="AM40">
        <v>-3.1617216274135183E-2</v>
      </c>
      <c r="AN40">
        <v>-2.915614405429915E-2</v>
      </c>
      <c r="AO40">
        <v>-3.4681343894789947E-2</v>
      </c>
      <c r="AP40">
        <v>-5.1172569079742609E-2</v>
      </c>
      <c r="AQ40">
        <v>7.9514010129467898E-4</v>
      </c>
    </row>
    <row r="41" spans="1:43" x14ac:dyDescent="0.25">
      <c r="A41" t="s">
        <v>28</v>
      </c>
      <c r="B41">
        <v>-1.3543529219936926E-3</v>
      </c>
      <c r="C41">
        <v>4.0718471611743065E-4</v>
      </c>
      <c r="D41">
        <v>1.234743860327339E-4</v>
      </c>
      <c r="E41">
        <v>7.356181276572286E-4</v>
      </c>
      <c r="F41">
        <v>-7.0653664684615174E-4</v>
      </c>
      <c r="G41">
        <v>-6.7743881997036292E-4</v>
      </c>
      <c r="H41">
        <v>-1.2121836496396341E-4</v>
      </c>
      <c r="I41">
        <v>1.1026547690739678E-4</v>
      </c>
      <c r="J41">
        <v>-8.5167883521685935E-4</v>
      </c>
      <c r="K41">
        <v>2.5508739570896807E-4</v>
      </c>
      <c r="L41">
        <v>-7.5669821242867902E-4</v>
      </c>
      <c r="M41">
        <v>-4.3780688942514773E-3</v>
      </c>
      <c r="N41">
        <v>-1.8907702293639974E-3</v>
      </c>
      <c r="O41">
        <v>4.0841452608797029E-4</v>
      </c>
      <c r="P41">
        <v>3.7331757835720497E-4</v>
      </c>
      <c r="Q41">
        <v>1.7442871611737833E-4</v>
      </c>
      <c r="R41">
        <v>2.2937260096174753E-4</v>
      </c>
      <c r="S41">
        <v>-3.8604082010013942E-4</v>
      </c>
      <c r="T41">
        <v>-4.1639829369577653E-4</v>
      </c>
      <c r="U41">
        <v>-2.5035372445989548E-4</v>
      </c>
      <c r="V41">
        <v>-2.7941125284222293E-4</v>
      </c>
      <c r="W41">
        <v>-1.7827688291430398E-4</v>
      </c>
      <c r="X41">
        <v>-1.8061328172953563E-4</v>
      </c>
      <c r="Y41">
        <v>-2.0121051730119456E-3</v>
      </c>
      <c r="Z41">
        <v>3.1527001134439123E-4</v>
      </c>
      <c r="AA41">
        <v>1.1229087117972178E-4</v>
      </c>
      <c r="AB41">
        <v>-5.59314097424173E-4</v>
      </c>
      <c r="AC41">
        <v>-2.5269212430822176E-4</v>
      </c>
      <c r="AD41">
        <v>5.7370040577149103E-6</v>
      </c>
      <c r="AE41">
        <v>-4.7433692156271358E-3</v>
      </c>
      <c r="AF41">
        <v>-9.4747330564789491E-4</v>
      </c>
      <c r="AG41">
        <v>4.8953501680083276E-5</v>
      </c>
      <c r="AH41">
        <v>-1.0743973783278273E-3</v>
      </c>
      <c r="AI41">
        <v>-2.2005287284473056E-4</v>
      </c>
      <c r="AJ41">
        <v>-1.9802130037720155E-3</v>
      </c>
      <c r="AK41">
        <v>-4.8605817878380058E-4</v>
      </c>
      <c r="AL41">
        <v>-3.9908032691301776E-3</v>
      </c>
      <c r="AM41">
        <v>0.98669732328006765</v>
      </c>
      <c r="AN41">
        <v>5.6581537218289236E-4</v>
      </c>
      <c r="AO41">
        <v>9.5982192632513541E-5</v>
      </c>
      <c r="AP41">
        <v>-7.7101167932533618E-3</v>
      </c>
      <c r="AQ41">
        <v>-2.2049655552701301E-5</v>
      </c>
    </row>
    <row r="42" spans="1:43" x14ac:dyDescent="0.25">
      <c r="A42" t="s">
        <v>29</v>
      </c>
      <c r="B42">
        <v>-3.4567082174920578E-5</v>
      </c>
      <c r="C42">
        <v>6.4720086257590893E-4</v>
      </c>
      <c r="D42">
        <v>1.6780755186832495E-4</v>
      </c>
      <c r="E42">
        <v>-9.7857783662723234E-4</v>
      </c>
      <c r="F42">
        <v>-4.2016077350924048E-4</v>
      </c>
      <c r="G42">
        <v>-3.1943494859204178E-4</v>
      </c>
      <c r="H42">
        <v>-3.6479122690426301E-4</v>
      </c>
      <c r="I42">
        <v>-1.2665140875289917E-3</v>
      </c>
      <c r="J42">
        <v>-5.1654732081899671E-4</v>
      </c>
      <c r="K42">
        <v>-6.5173511592475414E-4</v>
      </c>
      <c r="L42">
        <v>-1.184393459116783E-3</v>
      </c>
      <c r="M42">
        <v>-1.0653322554878785E-3</v>
      </c>
      <c r="N42">
        <v>-4.0268915503814722E-4</v>
      </c>
      <c r="O42">
        <v>3.7450133577032556E-4</v>
      </c>
      <c r="P42">
        <v>5.2744532257123402E-4</v>
      </c>
      <c r="Q42">
        <v>8.0456314963999275E-5</v>
      </c>
      <c r="R42">
        <v>1.6981785181210531E-4</v>
      </c>
      <c r="S42">
        <v>-1.7502925854567641E-3</v>
      </c>
      <c r="T42">
        <v>-9.880838233319205E-4</v>
      </c>
      <c r="U42">
        <v>-6.8231067748908988E-4</v>
      </c>
      <c r="V42">
        <v>-1.5296021408998414E-3</v>
      </c>
      <c r="W42">
        <v>-4.6539587368215599E-4</v>
      </c>
      <c r="X42">
        <v>-4.8835230733320896E-4</v>
      </c>
      <c r="Y42">
        <v>-1.4618154107310397E-3</v>
      </c>
      <c r="Z42">
        <v>3.7911128057461471E-4</v>
      </c>
      <c r="AA42">
        <v>1.3929539798872149E-4</v>
      </c>
      <c r="AB42">
        <v>-1.2411058694990792E-3</v>
      </c>
      <c r="AC42">
        <v>-7.4521225810065194E-4</v>
      </c>
      <c r="AD42">
        <v>-4.6911592125066116E-3</v>
      </c>
      <c r="AE42">
        <v>-1.7238982279856182E-3</v>
      </c>
      <c r="AF42">
        <v>-1.2987353511065166E-3</v>
      </c>
      <c r="AG42">
        <v>-1.6149317102071464E-3</v>
      </c>
      <c r="AH42">
        <v>-2.3849547019039051E-3</v>
      </c>
      <c r="AI42">
        <v>-9.401885966221421E-4</v>
      </c>
      <c r="AJ42">
        <v>-2.6782335815785444E-3</v>
      </c>
      <c r="AK42">
        <v>-1.2469265658820014E-3</v>
      </c>
      <c r="AL42">
        <v>-4.6259186803923758E-3</v>
      </c>
      <c r="AM42">
        <v>-1.2802130050199464E-3</v>
      </c>
      <c r="AN42">
        <v>0.99683477496271022</v>
      </c>
      <c r="AO42">
        <v>-1.7545352024501853E-3</v>
      </c>
      <c r="AP42">
        <v>-4.383590654789671E-3</v>
      </c>
      <c r="AQ42">
        <v>-1.6019301472049649E-5</v>
      </c>
    </row>
    <row r="43" spans="1:43" x14ac:dyDescent="0.25">
      <c r="A43" t="s">
        <v>30</v>
      </c>
      <c r="B43">
        <v>-7.5727291741390333E-3</v>
      </c>
      <c r="C43" s="118">
        <v>1.4420633164306076E-3</v>
      </c>
      <c r="D43" s="118">
        <v>2.9055526700263822E-4</v>
      </c>
      <c r="E43">
        <v>-2.1201391045987403E-3</v>
      </c>
      <c r="F43">
        <v>-1.0868358652039057E-3</v>
      </c>
      <c r="G43">
        <v>1.5338972837989646E-3</v>
      </c>
      <c r="H43">
        <v>1.1141654423324758E-4</v>
      </c>
      <c r="I43">
        <v>-9.4149415237875249E-4</v>
      </c>
      <c r="J43">
        <v>-2.5773176348754188E-4</v>
      </c>
      <c r="K43">
        <v>2.7749130529534943E-4</v>
      </c>
      <c r="L43">
        <v>-1.4268704072164815E-3</v>
      </c>
      <c r="M43">
        <v>-3.9639532737113011E-3</v>
      </c>
      <c r="N43">
        <v>-1.0143580569296451E-2</v>
      </c>
      <c r="O43">
        <v>1.9082638413799227E-3</v>
      </c>
      <c r="P43">
        <v>1.9426485878882931E-3</v>
      </c>
      <c r="Q43">
        <v>7.4784199353181353E-4</v>
      </c>
      <c r="R43">
        <v>8.3643677916120959E-4</v>
      </c>
      <c r="S43">
        <v>-1.4852787363124353E-3</v>
      </c>
      <c r="T43">
        <v>2.6404194185698294E-4</v>
      </c>
      <c r="U43">
        <v>-8.4895950254043487E-4</v>
      </c>
      <c r="V43">
        <v>-1.0505875355215856E-3</v>
      </c>
      <c r="W43">
        <v>-4.7580642365303117E-4</v>
      </c>
      <c r="X43">
        <v>2.8517740707073298E-4</v>
      </c>
      <c r="Y43">
        <v>1.0021768396131351E-4</v>
      </c>
      <c r="Z43">
        <v>1.3724659971268869E-3</v>
      </c>
      <c r="AA43">
        <v>3.3813224771584702E-4</v>
      </c>
      <c r="AB43">
        <v>-3.2685881841864562E-3</v>
      </c>
      <c r="AC43">
        <v>-6.2098929091970202E-4</v>
      </c>
      <c r="AD43">
        <v>-2.6626327563869959E-3</v>
      </c>
      <c r="AE43">
        <v>-1.8729275373706448E-2</v>
      </c>
      <c r="AF43">
        <v>-2.2070371452011556E-3</v>
      </c>
      <c r="AG43">
        <v>1.077149268773996E-3</v>
      </c>
      <c r="AH43">
        <v>-2.5129352973053606E-4</v>
      </c>
      <c r="AI43">
        <v>7.8274907614525428E-4</v>
      </c>
      <c r="AJ43">
        <v>-1.4496853097206424E-3</v>
      </c>
      <c r="AK43">
        <v>-6.2138517236407138E-4</v>
      </c>
      <c r="AL43">
        <v>-2.6075346823775339E-2</v>
      </c>
      <c r="AM43">
        <v>1.7887313021811463E-4</v>
      </c>
      <c r="AN43">
        <v>-1.624829326817538E-3</v>
      </c>
      <c r="AO43">
        <v>0.99555471013983099</v>
      </c>
      <c r="AP43">
        <v>-5.0699952326186987E-2</v>
      </c>
      <c r="AQ43">
        <v>-9.497839150636392E-5</v>
      </c>
    </row>
    <row r="44" spans="1:43" x14ac:dyDescent="0.25">
      <c r="A44" t="s">
        <v>31</v>
      </c>
      <c r="B44">
        <v>-1.250903820763761E-3</v>
      </c>
      <c r="C44">
        <v>-9.2895867020850974E-3</v>
      </c>
      <c r="D44">
        <v>6.574916449965272E-5</v>
      </c>
      <c r="E44">
        <v>-4.7621789105111636E-3</v>
      </c>
      <c r="F44">
        <v>1.3329790837786077E-4</v>
      </c>
      <c r="G44">
        <v>-1.5240923446392565E-3</v>
      </c>
      <c r="H44">
        <v>-1.1799975504236746E-3</v>
      </c>
      <c r="I44">
        <v>-3.5689680692233073E-3</v>
      </c>
      <c r="J44">
        <v>-2.5472665858730275E-3</v>
      </c>
      <c r="K44">
        <v>-1.2134160112023025E-3</v>
      </c>
      <c r="L44">
        <v>2.4858346217721755E-3</v>
      </c>
      <c r="M44">
        <v>1.6047469297798599E-3</v>
      </c>
      <c r="N44">
        <v>-1.8341171027679612E-3</v>
      </c>
      <c r="O44">
        <v>-8.5926935182524412E-3</v>
      </c>
      <c r="P44">
        <v>-4.5688115660494875E-3</v>
      </c>
      <c r="Q44">
        <v>-4.9984128190640039E-3</v>
      </c>
      <c r="R44">
        <v>-9.2427889659883241E-3</v>
      </c>
      <c r="S44">
        <v>6.9754407338546212E-4</v>
      </c>
      <c r="T44">
        <v>-8.027206894420753E-4</v>
      </c>
      <c r="U44">
        <v>-8.7932667030037493E-4</v>
      </c>
      <c r="V44">
        <v>-2.0552288296161171E-4</v>
      </c>
      <c r="W44">
        <v>-9.0727643308826603E-4</v>
      </c>
      <c r="X44">
        <v>-3.3649159237007569E-3</v>
      </c>
      <c r="Y44">
        <v>-2.7012750720344517E-3</v>
      </c>
      <c r="Z44">
        <v>-5.8957864189568918E-3</v>
      </c>
      <c r="AA44">
        <v>-3.1085112171325663E-3</v>
      </c>
      <c r="AB44">
        <v>-1.2857768381701362E-2</v>
      </c>
      <c r="AC44">
        <v>-2.4113089831127115E-3</v>
      </c>
      <c r="AD44">
        <v>-4.8603448021995429E-3</v>
      </c>
      <c r="AE44">
        <v>-4.2204503958867797E-3</v>
      </c>
      <c r="AF44">
        <v>-5.4067462321889031E-3</v>
      </c>
      <c r="AG44">
        <v>-2.3194981330457509E-2</v>
      </c>
      <c r="AH44">
        <v>-5.9693229318961184E-3</v>
      </c>
      <c r="AI44">
        <v>-8.4619643368747163E-3</v>
      </c>
      <c r="AJ44">
        <v>-4.7891034663682984E-3</v>
      </c>
      <c r="AK44">
        <v>-4.0168925257570595E-4</v>
      </c>
      <c r="AL44">
        <v>-6.6290281924937756E-3</v>
      </c>
      <c r="AM44">
        <v>-4.0268664708750729E-3</v>
      </c>
      <c r="AN44">
        <v>-5.6038901102475709E-3</v>
      </c>
      <c r="AO44">
        <v>-1.2314284252562637E-2</v>
      </c>
      <c r="AP44">
        <v>0.95103278843218575</v>
      </c>
      <c r="AQ44">
        <v>5.6451239637110963E-4</v>
      </c>
    </row>
    <row r="45" spans="1:43" x14ac:dyDescent="0.25">
      <c r="A45" t="s">
        <v>32</v>
      </c>
      <c r="B45">
        <v>-3.0044779291279892E-7</v>
      </c>
      <c r="C45">
        <v>-7.3711168336133484E-5</v>
      </c>
      <c r="D45">
        <v>-4.0116931255513486E-6</v>
      </c>
      <c r="E45">
        <v>-2.7521503217691663E-7</v>
      </c>
      <c r="F45">
        <v>-1.6592078488477309E-7</v>
      </c>
      <c r="G45">
        <v>-1.1414037391346945E-7</v>
      </c>
      <c r="H45">
        <v>-5.2934490391196628E-7</v>
      </c>
      <c r="I45">
        <v>-5.7765990859794802E-7</v>
      </c>
      <c r="J45">
        <v>-3.9676328310875851E-7</v>
      </c>
      <c r="K45">
        <v>-1.1361157230095232E-7</v>
      </c>
      <c r="L45">
        <v>1.0428534013079793E-5</v>
      </c>
      <c r="M45">
        <v>5.3397331988014641E-7</v>
      </c>
      <c r="N45">
        <v>-2.0023768820072894E-6</v>
      </c>
      <c r="O45">
        <v>-3.8407421104020929E-7</v>
      </c>
      <c r="P45">
        <v>-3.8355196249623376E-7</v>
      </c>
      <c r="Q45">
        <v>-6.920269535070868E-7</v>
      </c>
      <c r="R45">
        <v>-1.5601109566435497E-7</v>
      </c>
      <c r="S45">
        <v>1.4785783669818857E-7</v>
      </c>
      <c r="T45">
        <v>-3.1831921685745735E-7</v>
      </c>
      <c r="U45">
        <v>-3.2574159014642892E-7</v>
      </c>
      <c r="V45">
        <v>1.1097151444581853E-7</v>
      </c>
      <c r="W45">
        <v>-8.0203156308021814E-8</v>
      </c>
      <c r="X45">
        <v>-2.0114759481723052E-7</v>
      </c>
      <c r="Y45">
        <v>-2.0597063860025892E-7</v>
      </c>
      <c r="Z45">
        <v>-8.6514270086555955E-7</v>
      </c>
      <c r="AA45">
        <v>-7.1592835693807295E-7</v>
      </c>
      <c r="AB45">
        <v>-1.6114666302464424E-7</v>
      </c>
      <c r="AC45">
        <v>4.0473246368424008E-8</v>
      </c>
      <c r="AD45">
        <v>-8.3007825064603638E-8</v>
      </c>
      <c r="AE45">
        <v>-7.6637968686344793E-8</v>
      </c>
      <c r="AF45">
        <v>-8.275411183190701E-8</v>
      </c>
      <c r="AG45">
        <v>-1.0162445810237729E-7</v>
      </c>
      <c r="AH45">
        <v>-5.3482115139058559E-8</v>
      </c>
      <c r="AI45">
        <v>-4.1405405968987433E-8</v>
      </c>
      <c r="AJ45">
        <v>-3.3163393156304221E-8</v>
      </c>
      <c r="AK45">
        <v>-2.1233503294797817E-8</v>
      </c>
      <c r="AL45">
        <v>7.7689873432275647E-8</v>
      </c>
      <c r="AM45">
        <v>-2.2159008026875571E-8</v>
      </c>
      <c r="AN45">
        <v>-4.6099464618865965E-8</v>
      </c>
      <c r="AO45">
        <v>-2.4922894941715024E-7</v>
      </c>
      <c r="AP45">
        <v>1.3637752516349528E-7</v>
      </c>
      <c r="AQ45">
        <v>1.0000001027696048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.75" thickBot="1" x14ac:dyDescent="0.3">
      <c r="A96" t="s">
        <v>2</v>
      </c>
      <c r="B96">
        <f t="shared" ref="B96:AQ96" si="0">B50-B4</f>
        <v>7.746473712482127E-2</v>
      </c>
      <c r="C96">
        <f t="shared" si="0"/>
        <v>-7.4082646055849263E-3</v>
      </c>
      <c r="D96">
        <f t="shared" si="0"/>
        <v>-4.2269864518513309E-3</v>
      </c>
      <c r="E96">
        <f t="shared" si="0"/>
        <v>-2.4666932170286887E-3</v>
      </c>
      <c r="F96">
        <f t="shared" si="0"/>
        <v>-2.6242511610781315E-3</v>
      </c>
      <c r="G96">
        <f t="shared" si="0"/>
        <v>0.25988145793420991</v>
      </c>
      <c r="H96">
        <f t="shared" si="0"/>
        <v>1.7266868442189939E-2</v>
      </c>
      <c r="I96">
        <f t="shared" si="0"/>
        <v>0.10627632192193097</v>
      </c>
      <c r="J96">
        <f t="shared" si="0"/>
        <v>1.724680340629809E-2</v>
      </c>
      <c r="K96">
        <f t="shared" si="0"/>
        <v>2.3544353349542117E-3</v>
      </c>
      <c r="L96">
        <f t="shared" si="0"/>
        <v>-1.0103487263993809E-3</v>
      </c>
      <c r="M96">
        <f t="shared" si="0"/>
        <v>-5.9461568699822618E-3</v>
      </c>
      <c r="N96">
        <f t="shared" si="0"/>
        <v>1.0053127678849054E-2</v>
      </c>
      <c r="O96">
        <f t="shared" si="0"/>
        <v>-2.1049722506637225E-3</v>
      </c>
      <c r="P96">
        <f t="shared" si="0"/>
        <v>-1.0674281926189603E-3</v>
      </c>
      <c r="Q96">
        <f t="shared" si="0"/>
        <v>-5.5760923157436421E-4</v>
      </c>
      <c r="R96">
        <f t="shared" si="0"/>
        <v>-1.3706460816221577E-3</v>
      </c>
      <c r="S96">
        <f t="shared" si="0"/>
        <v>-1.2949534526662183E-3</v>
      </c>
      <c r="T96">
        <f t="shared" si="0"/>
        <v>-1.1007171285117487E-3</v>
      </c>
      <c r="U96">
        <f t="shared" si="0"/>
        <v>-1.2639138205331705E-3</v>
      </c>
      <c r="V96">
        <f t="shared" si="0"/>
        <v>-1.2482977823583452E-3</v>
      </c>
      <c r="W96">
        <f t="shared" si="0"/>
        <v>-1.1107508122445624E-3</v>
      </c>
      <c r="X96">
        <f t="shared" si="0"/>
        <v>-1.8183732605472742E-4</v>
      </c>
      <c r="Y96">
        <f t="shared" si="0"/>
        <v>5.9693720456760946E-3</v>
      </c>
      <c r="Z96">
        <f t="shared" si="0"/>
        <v>-9.0511306867364753E-4</v>
      </c>
      <c r="AA96">
        <f t="shared" si="0"/>
        <v>-7.8536529844685154E-4</v>
      </c>
      <c r="AB96">
        <f t="shared" si="0"/>
        <v>-4.2609431636869118E-3</v>
      </c>
      <c r="AC96">
        <f t="shared" si="0"/>
        <v>2.0884527150747578E-3</v>
      </c>
      <c r="AD96">
        <f t="shared" si="0"/>
        <v>6.1502126068463175E-3</v>
      </c>
      <c r="AE96">
        <f t="shared" si="0"/>
        <v>1.0385683906662762E-3</v>
      </c>
      <c r="AF96">
        <f t="shared" si="0"/>
        <v>4.1750745270773278E-2</v>
      </c>
      <c r="AG96">
        <f t="shared" si="0"/>
        <v>2.1860286635024349E-3</v>
      </c>
      <c r="AH96">
        <f t="shared" si="0"/>
        <v>-2.0156250820210957E-3</v>
      </c>
      <c r="AI96">
        <f t="shared" si="0"/>
        <v>9.0944540369487608E-4</v>
      </c>
      <c r="AJ96">
        <f t="shared" si="0"/>
        <v>-1.6631150893477997E-3</v>
      </c>
      <c r="AK96">
        <f t="shared" si="0"/>
        <v>-3.8937354633880648E-4</v>
      </c>
      <c r="AL96">
        <f t="shared" si="0"/>
        <v>1.6698794897331453E-3</v>
      </c>
      <c r="AM96">
        <f t="shared" si="0"/>
        <v>4.1779903581178968E-3</v>
      </c>
      <c r="AN96">
        <f t="shared" si="0"/>
        <v>-2.1031484887865464E-3</v>
      </c>
      <c r="AO96">
        <f t="shared" si="0"/>
        <v>5.1980154172359353E-3</v>
      </c>
      <c r="AP96">
        <f t="shared" si="0"/>
        <v>3.2057527400215485E-3</v>
      </c>
      <c r="AQ96">
        <f t="shared" si="0"/>
        <v>8.4002799194865559E-5</v>
      </c>
    </row>
    <row r="97" spans="1:43" x14ac:dyDescent="0.25">
      <c r="A97" t="s">
        <v>78</v>
      </c>
      <c r="B97">
        <f t="shared" ref="B97:AQ97" si="1">B51-B5</f>
        <v>-3.8504629075593782E-3</v>
      </c>
      <c r="C97" s="121">
        <f t="shared" si="1"/>
        <v>-2.2406637596532608E-3</v>
      </c>
      <c r="D97" s="122">
        <f t="shared" si="1"/>
        <v>-3.0845442546632044E-3</v>
      </c>
      <c r="E97">
        <f t="shared" si="1"/>
        <v>-3.3724679550844391E-3</v>
      </c>
      <c r="F97">
        <f t="shared" si="1"/>
        <v>-1.9110823830540778E-3</v>
      </c>
      <c r="G97">
        <f t="shared" si="1"/>
        <v>-1.425667102335833E-3</v>
      </c>
      <c r="H97">
        <f t="shared" si="1"/>
        <v>-6.9204054168223858E-3</v>
      </c>
      <c r="I97">
        <f t="shared" si="1"/>
        <v>-7.547975546275054E-3</v>
      </c>
      <c r="J97">
        <f t="shared" si="1"/>
        <v>-5.1019824106994741E-3</v>
      </c>
      <c r="K97">
        <f t="shared" si="1"/>
        <v>-1.5845960315886889E-3</v>
      </c>
      <c r="L97">
        <f t="shared" si="1"/>
        <v>0.13493930718837477</v>
      </c>
      <c r="M97">
        <f t="shared" si="1"/>
        <v>7.0185772584710994E-3</v>
      </c>
      <c r="N97">
        <f t="shared" si="1"/>
        <v>-2.5967150439024755E-2</v>
      </c>
      <c r="O97" s="108">
        <f t="shared" si="1"/>
        <v>-4.8081807239901452E-3</v>
      </c>
      <c r="P97" s="119">
        <f t="shared" si="1"/>
        <v>-4.8739833841517245E-3</v>
      </c>
      <c r="Q97">
        <f t="shared" si="1"/>
        <v>3.5394039010318945E-3</v>
      </c>
      <c r="R97">
        <f t="shared" si="1"/>
        <v>-1.8602878178639892E-3</v>
      </c>
      <c r="S97">
        <f t="shared" si="1"/>
        <v>-3.4284943871790759E-3</v>
      </c>
      <c r="T97">
        <f t="shared" si="1"/>
        <v>-4.3347515556594433E-3</v>
      </c>
      <c r="U97">
        <f t="shared" si="1"/>
        <v>-4.975714909031051E-3</v>
      </c>
      <c r="V97">
        <f t="shared" si="1"/>
        <v>-1.3313246536341577E-3</v>
      </c>
      <c r="W97">
        <f t="shared" si="1"/>
        <v>-1.5944615723623076E-3</v>
      </c>
      <c r="X97">
        <f t="shared" si="1"/>
        <v>-2.3119251754371334E-3</v>
      </c>
      <c r="Y97">
        <f t="shared" si="1"/>
        <v>-3.6095182592236919E-3</v>
      </c>
      <c r="Z97">
        <f t="shared" si="1"/>
        <v>-9.263999313859685E-3</v>
      </c>
      <c r="AA97">
        <f t="shared" si="1"/>
        <v>-9.2614452155676315E-3</v>
      </c>
      <c r="AB97">
        <f t="shared" si="1"/>
        <v>-2.080426159009139E-3</v>
      </c>
      <c r="AC97">
        <f t="shared" si="1"/>
        <v>-1.3603838746665473E-3</v>
      </c>
      <c r="AD97">
        <f t="shared" si="1"/>
        <v>-9.9801855646346888E-4</v>
      </c>
      <c r="AE97">
        <f t="shared" si="1"/>
        <v>-8.9627915497140901E-4</v>
      </c>
      <c r="AF97">
        <f t="shared" si="1"/>
        <v>-1.0255013735912834E-3</v>
      </c>
      <c r="AG97">
        <f t="shared" si="1"/>
        <v>-1.2644837709809866E-3</v>
      </c>
      <c r="AH97">
        <f t="shared" si="1"/>
        <v>-6.0396791932902747E-4</v>
      </c>
      <c r="AI97">
        <f t="shared" si="1"/>
        <v>-4.982903939397649E-4</v>
      </c>
      <c r="AJ97">
        <f t="shared" si="1"/>
        <v>-4.1583257157302387E-4</v>
      </c>
      <c r="AK97">
        <f t="shared" si="1"/>
        <v>-1.9208398200719004E-4</v>
      </c>
      <c r="AL97">
        <f t="shared" si="1"/>
        <v>1.0266481050574591E-3</v>
      </c>
      <c r="AM97">
        <f t="shared" si="1"/>
        <v>-4.5083021483256536E-4</v>
      </c>
      <c r="AN97">
        <f t="shared" si="1"/>
        <v>-6.0584775794350273E-4</v>
      </c>
      <c r="AO97">
        <f t="shared" si="1"/>
        <v>-3.244511796428433E-3</v>
      </c>
      <c r="AP97">
        <f t="shared" si="1"/>
        <v>1.7170324595951242E-3</v>
      </c>
      <c r="AQ97">
        <f t="shared" si="1"/>
        <v>4.1584109954987899E-4</v>
      </c>
    </row>
    <row r="98" spans="1:43" ht="15.75" thickBot="1" x14ac:dyDescent="0.3">
      <c r="A98" t="s">
        <v>77</v>
      </c>
      <c r="B98">
        <f t="shared" ref="B98:AQ98" si="2">B52-B6</f>
        <v>-3.8418036501866909E-3</v>
      </c>
      <c r="C98" s="15">
        <f t="shared" si="2"/>
        <v>-2.2215503963970915E-3</v>
      </c>
      <c r="D98" s="16">
        <f t="shared" si="2"/>
        <v>-3.0843230341757177E-3</v>
      </c>
      <c r="E98">
        <f t="shared" si="2"/>
        <v>-3.4353109857305272E-3</v>
      </c>
      <c r="F98">
        <f t="shared" si="2"/>
        <v>-1.9543239236867165E-3</v>
      </c>
      <c r="G98">
        <f t="shared" si="2"/>
        <v>-1.4893839804112994E-3</v>
      </c>
      <c r="H98">
        <f t="shared" si="2"/>
        <v>-3.76551911937501E-3</v>
      </c>
      <c r="I98">
        <f t="shared" si="2"/>
        <v>-3.7209575194681629E-3</v>
      </c>
      <c r="J98">
        <f t="shared" si="2"/>
        <v>-5.1649982722046977E-3</v>
      </c>
      <c r="K98">
        <f t="shared" si="2"/>
        <v>-1.6146987829702723E-3</v>
      </c>
      <c r="L98">
        <f t="shared" si="2"/>
        <v>0.1349378477599984</v>
      </c>
      <c r="M98">
        <f t="shared" si="2"/>
        <v>6.9626434622337132E-3</v>
      </c>
      <c r="N98">
        <f t="shared" si="2"/>
        <v>-2.5961033557215928E-2</v>
      </c>
      <c r="O98" s="111">
        <f t="shared" si="2"/>
        <v>-4.8100192802152447E-3</v>
      </c>
      <c r="P98" s="120">
        <f t="shared" si="2"/>
        <v>-4.874592196277356E-3</v>
      </c>
      <c r="Q98">
        <f t="shared" si="2"/>
        <v>-1.244502691773299E-3</v>
      </c>
      <c r="R98">
        <f t="shared" si="2"/>
        <v>-1.9378971382830971E-3</v>
      </c>
      <c r="S98">
        <f t="shared" si="2"/>
        <v>-3.5089110601368156E-3</v>
      </c>
      <c r="T98">
        <f t="shared" si="2"/>
        <v>-4.3889000063712736E-3</v>
      </c>
      <c r="U98">
        <f t="shared" si="2"/>
        <v>-5.0309912475242037E-3</v>
      </c>
      <c r="V98">
        <f t="shared" si="2"/>
        <v>-1.3880848511074486E-3</v>
      </c>
      <c r="W98">
        <f t="shared" si="2"/>
        <v>-1.5081042022257287E-3</v>
      </c>
      <c r="X98">
        <f t="shared" si="2"/>
        <v>-2.4376869557690747E-3</v>
      </c>
      <c r="Y98">
        <f t="shared" si="2"/>
        <v>4.6709120817697684E-4</v>
      </c>
      <c r="Z98">
        <f t="shared" si="2"/>
        <v>-1.1068023398895115E-2</v>
      </c>
      <c r="AA98">
        <f t="shared" si="2"/>
        <v>-9.2607774006814737E-3</v>
      </c>
      <c r="AB98">
        <f t="shared" si="2"/>
        <v>-2.349849238685215E-3</v>
      </c>
      <c r="AC98">
        <f t="shared" si="2"/>
        <v>-1.3894743985261655E-3</v>
      </c>
      <c r="AD98">
        <f t="shared" si="2"/>
        <v>-1.048824842915108E-3</v>
      </c>
      <c r="AE98">
        <f t="shared" si="2"/>
        <v>-9.3661875392334157E-4</v>
      </c>
      <c r="AF98">
        <f t="shared" si="2"/>
        <v>-1.0681871441996797E-3</v>
      </c>
      <c r="AG98">
        <f t="shared" si="2"/>
        <v>-1.2963008595528313E-3</v>
      </c>
      <c r="AH98">
        <f t="shared" si="2"/>
        <v>-6.2892849596388341E-4</v>
      </c>
      <c r="AI98">
        <f t="shared" si="2"/>
        <v>-5.0679928423094179E-4</v>
      </c>
      <c r="AJ98">
        <f t="shared" si="2"/>
        <v>-4.286825843454673E-4</v>
      </c>
      <c r="AK98">
        <f t="shared" si="2"/>
        <v>-2.197200389154061E-4</v>
      </c>
      <c r="AL98">
        <f t="shared" si="2"/>
        <v>1.0038732710490974E-3</v>
      </c>
      <c r="AM98">
        <f t="shared" si="2"/>
        <v>-4.6286988621522466E-4</v>
      </c>
      <c r="AN98">
        <f t="shared" si="2"/>
        <v>-6.2708008772993683E-4</v>
      </c>
      <c r="AO98">
        <f t="shared" si="2"/>
        <v>-3.2824419619533131E-3</v>
      </c>
      <c r="AP98">
        <f t="shared" si="2"/>
        <v>1.7346719937814548E-3</v>
      </c>
      <c r="AQ98">
        <f t="shared" si="2"/>
        <v>4.8671370228390236E-4</v>
      </c>
    </row>
    <row r="99" spans="1:43" x14ac:dyDescent="0.25">
      <c r="A99" t="s">
        <v>3</v>
      </c>
      <c r="B99">
        <f t="shared" ref="B99:AQ99" si="3">B53-B7</f>
        <v>-2.4619265940728117E-4</v>
      </c>
      <c r="C99">
        <f t="shared" si="3"/>
        <v>-1.9642969133910215E-4</v>
      </c>
      <c r="D99">
        <f t="shared" si="3"/>
        <v>-1.2795297421199579E-4</v>
      </c>
      <c r="E99">
        <f t="shared" si="3"/>
        <v>1.8068292992253765E-3</v>
      </c>
      <c r="F99">
        <f t="shared" si="3"/>
        <v>3.8734575094994052E-3</v>
      </c>
      <c r="G99">
        <f t="shared" si="3"/>
        <v>7.076257921973492E-4</v>
      </c>
      <c r="H99">
        <f t="shared" si="3"/>
        <v>4.1492968381742735E-4</v>
      </c>
      <c r="I99">
        <f t="shared" si="3"/>
        <v>4.8693621647322648E-4</v>
      </c>
      <c r="J99">
        <f t="shared" si="3"/>
        <v>3.0823091598629663E-4</v>
      </c>
      <c r="K99">
        <f t="shared" si="3"/>
        <v>-1.024006982525502E-4</v>
      </c>
      <c r="L99">
        <f t="shared" si="3"/>
        <v>3.1158665574853132E-3</v>
      </c>
      <c r="M99">
        <f t="shared" si="3"/>
        <v>1.2991907427254814E-3</v>
      </c>
      <c r="N99">
        <f t="shared" si="3"/>
        <v>6.1968999279228687E-5</v>
      </c>
      <c r="O99">
        <f t="shared" si="3"/>
        <v>3.7809697056233283E-3</v>
      </c>
      <c r="P99">
        <f t="shared" si="3"/>
        <v>0.11065341871344402</v>
      </c>
      <c r="Q99">
        <f t="shared" si="3"/>
        <v>9.5149204235141888E-4</v>
      </c>
      <c r="R99">
        <f t="shared" si="3"/>
        <v>6.2845257286841605E-4</v>
      </c>
      <c r="S99">
        <f t="shared" si="3"/>
        <v>7.9032243447877272E-4</v>
      </c>
      <c r="T99">
        <f t="shared" si="3"/>
        <v>2.894346575460329E-4</v>
      </c>
      <c r="U99">
        <f t="shared" si="3"/>
        <v>1.0481203940598241E-3</v>
      </c>
      <c r="V99">
        <f t="shared" si="3"/>
        <v>6.7498580828976627E-5</v>
      </c>
      <c r="W99">
        <f t="shared" si="3"/>
        <v>2.8194828429778845E-4</v>
      </c>
      <c r="X99">
        <f t="shared" si="3"/>
        <v>4.3315751851506307E-4</v>
      </c>
      <c r="Y99">
        <f t="shared" si="3"/>
        <v>2.0816663401523747E-4</v>
      </c>
      <c r="Z99">
        <f t="shared" si="3"/>
        <v>-2.5453258365535503E-4</v>
      </c>
      <c r="AA99">
        <f t="shared" si="3"/>
        <v>-2.2237776706136191E-4</v>
      </c>
      <c r="AB99">
        <f t="shared" si="3"/>
        <v>7.9782313117030196E-4</v>
      </c>
      <c r="AC99">
        <f t="shared" si="3"/>
        <v>1.4226519584229272E-4</v>
      </c>
      <c r="AD99">
        <f t="shared" si="3"/>
        <v>-1.0863575883834854E-4</v>
      </c>
      <c r="AE99">
        <f t="shared" si="3"/>
        <v>-7.8563963722857986E-5</v>
      </c>
      <c r="AF99">
        <f t="shared" si="3"/>
        <v>6.7314187394799962E-4</v>
      </c>
      <c r="AG99">
        <f t="shared" si="3"/>
        <v>-8.9590668923369767E-5</v>
      </c>
      <c r="AH99">
        <f t="shared" si="3"/>
        <v>-9.3210412214638695E-5</v>
      </c>
      <c r="AI99">
        <f t="shared" si="3"/>
        <v>-5.5622349475124963E-5</v>
      </c>
      <c r="AJ99">
        <f t="shared" si="3"/>
        <v>-5.5835369105505373E-5</v>
      </c>
      <c r="AK99">
        <f t="shared" si="3"/>
        <v>-1.016579574683944E-4</v>
      </c>
      <c r="AL99">
        <f t="shared" si="3"/>
        <v>-6.2247605848413296E-5</v>
      </c>
      <c r="AM99">
        <f t="shared" si="3"/>
        <v>-2.3453457256213646E-4</v>
      </c>
      <c r="AN99">
        <f t="shared" si="3"/>
        <v>-1.5493267261385194E-4</v>
      </c>
      <c r="AO99">
        <f t="shared" si="3"/>
        <v>-3.3208721263300268E-4</v>
      </c>
      <c r="AP99">
        <f t="shared" si="3"/>
        <v>-1.6146093762675699E-4</v>
      </c>
      <c r="AQ99">
        <f t="shared" si="3"/>
        <v>-1.913325397598137E-4</v>
      </c>
    </row>
    <row r="100" spans="1:43" x14ac:dyDescent="0.25">
      <c r="A100" t="s">
        <v>4</v>
      </c>
      <c r="B100">
        <f t="shared" ref="B100:AQ100" si="4">B54-B8</f>
        <v>0</v>
      </c>
      <c r="C100">
        <f t="shared" si="4"/>
        <v>0</v>
      </c>
      <c r="D100">
        <f t="shared" si="4"/>
        <v>0</v>
      </c>
      <c r="E100">
        <f t="shared" si="4"/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4"/>
        <v>0</v>
      </c>
      <c r="J100">
        <f t="shared" si="4"/>
        <v>0</v>
      </c>
      <c r="K100">
        <f t="shared" si="4"/>
        <v>0</v>
      </c>
      <c r="L100">
        <f t="shared" si="4"/>
        <v>0</v>
      </c>
      <c r="M100">
        <f t="shared" si="4"/>
        <v>0</v>
      </c>
      <c r="N100">
        <f t="shared" si="4"/>
        <v>0</v>
      </c>
      <c r="O100">
        <f t="shared" si="4"/>
        <v>0</v>
      </c>
      <c r="P100">
        <f t="shared" si="4"/>
        <v>0</v>
      </c>
      <c r="Q100">
        <f t="shared" si="4"/>
        <v>0</v>
      </c>
      <c r="R100">
        <f t="shared" si="4"/>
        <v>0</v>
      </c>
      <c r="S100">
        <f t="shared" si="4"/>
        <v>0</v>
      </c>
      <c r="T100">
        <f t="shared" si="4"/>
        <v>0</v>
      </c>
      <c r="U100">
        <f t="shared" si="4"/>
        <v>0</v>
      </c>
      <c r="V100">
        <f t="shared" si="4"/>
        <v>0</v>
      </c>
      <c r="W100">
        <f t="shared" si="4"/>
        <v>0</v>
      </c>
      <c r="X100">
        <f t="shared" si="4"/>
        <v>0</v>
      </c>
      <c r="Y100">
        <f t="shared" si="4"/>
        <v>0</v>
      </c>
      <c r="Z100">
        <f t="shared" si="4"/>
        <v>0</v>
      </c>
      <c r="AA100">
        <f t="shared" si="4"/>
        <v>0</v>
      </c>
      <c r="AB100">
        <f t="shared" si="4"/>
        <v>0</v>
      </c>
      <c r="AC100">
        <f t="shared" si="4"/>
        <v>0</v>
      </c>
      <c r="AD100">
        <f t="shared" si="4"/>
        <v>0</v>
      </c>
      <c r="AE100">
        <f t="shared" si="4"/>
        <v>0</v>
      </c>
      <c r="AF100">
        <f t="shared" si="4"/>
        <v>0</v>
      </c>
      <c r="AG100">
        <f t="shared" si="4"/>
        <v>0</v>
      </c>
      <c r="AH100">
        <f t="shared" si="4"/>
        <v>0</v>
      </c>
      <c r="AI100">
        <f t="shared" si="4"/>
        <v>0</v>
      </c>
      <c r="AJ100">
        <f t="shared" si="4"/>
        <v>0</v>
      </c>
      <c r="AK100">
        <f t="shared" si="4"/>
        <v>0</v>
      </c>
      <c r="AL100">
        <f t="shared" si="4"/>
        <v>0</v>
      </c>
      <c r="AM100">
        <f t="shared" si="4"/>
        <v>0</v>
      </c>
      <c r="AN100">
        <f t="shared" si="4"/>
        <v>0</v>
      </c>
      <c r="AO100">
        <f t="shared" si="4"/>
        <v>0</v>
      </c>
      <c r="AP100">
        <f t="shared" si="4"/>
        <v>0</v>
      </c>
      <c r="AQ100">
        <f t="shared" si="4"/>
        <v>0</v>
      </c>
    </row>
    <row r="101" spans="1:43" x14ac:dyDescent="0.25">
      <c r="A101" t="s">
        <v>5</v>
      </c>
      <c r="B101">
        <f t="shared" ref="B101:AQ101" si="5">B55-B9</f>
        <v>0.11073534005792909</v>
      </c>
      <c r="C101">
        <f t="shared" si="5"/>
        <v>-2.0087314257041446E-2</v>
      </c>
      <c r="D101">
        <f t="shared" si="5"/>
        <v>-1.216998098772904E-2</v>
      </c>
      <c r="E101">
        <f t="shared" si="5"/>
        <v>3.9748045216472707E-3</v>
      </c>
      <c r="F101">
        <f t="shared" si="5"/>
        <v>1.6439793758458035E-3</v>
      </c>
      <c r="G101">
        <f t="shared" si="5"/>
        <v>0.13558045010195618</v>
      </c>
      <c r="H101">
        <f t="shared" si="5"/>
        <v>1.2659016378757741E-2</v>
      </c>
      <c r="I101">
        <f t="shared" si="5"/>
        <v>-1.0432984541679353E-3</v>
      </c>
      <c r="J101">
        <f t="shared" si="5"/>
        <v>3.768975662530784E-4</v>
      </c>
      <c r="K101">
        <f t="shared" si="5"/>
        <v>2.7620295951884971E-4</v>
      </c>
      <c r="L101">
        <f t="shared" si="5"/>
        <v>1.1169511077120609E-2</v>
      </c>
      <c r="M101">
        <f t="shared" si="5"/>
        <v>1.5658818017039298E-2</v>
      </c>
      <c r="N101">
        <f t="shared" si="5"/>
        <v>5.7749062208751634E-3</v>
      </c>
      <c r="O101">
        <f t="shared" si="5"/>
        <v>-3.4298059315319347E-3</v>
      </c>
      <c r="P101">
        <f t="shared" si="5"/>
        <v>-2.9165568080260209E-3</v>
      </c>
      <c r="Q101">
        <f t="shared" si="5"/>
        <v>-1.4909769673448199E-3</v>
      </c>
      <c r="R101">
        <f t="shared" si="5"/>
        <v>-2.7259420275443673E-3</v>
      </c>
      <c r="S101">
        <f t="shared" si="5"/>
        <v>4.0986065759449439E-3</v>
      </c>
      <c r="T101">
        <f t="shared" si="5"/>
        <v>1.9943525332843399E-3</v>
      </c>
      <c r="U101">
        <f t="shared" si="5"/>
        <v>2.9037495201700582E-3</v>
      </c>
      <c r="V101">
        <f t="shared" si="5"/>
        <v>3.3858851357785524E-3</v>
      </c>
      <c r="W101">
        <f t="shared" si="5"/>
        <v>1.4358380310868204E-3</v>
      </c>
      <c r="X101">
        <f t="shared" si="5"/>
        <v>4.9969828153753103E-3</v>
      </c>
      <c r="Y101">
        <f t="shared" si="5"/>
        <v>1.8383984926855037E-3</v>
      </c>
      <c r="Z101">
        <f t="shared" si="5"/>
        <v>-3.7979645898383904E-3</v>
      </c>
      <c r="AA101">
        <f t="shared" si="5"/>
        <v>-3.0545543995785865E-3</v>
      </c>
      <c r="AB101">
        <f t="shared" si="5"/>
        <v>1.8090578464867661E-3</v>
      </c>
      <c r="AC101">
        <f t="shared" si="5"/>
        <v>1.340691387447914E-3</v>
      </c>
      <c r="AD101">
        <f t="shared" si="5"/>
        <v>2.5600893621295457E-3</v>
      </c>
      <c r="AE101">
        <f t="shared" si="5"/>
        <v>3.1971381795228623E-3</v>
      </c>
      <c r="AF101">
        <f t="shared" si="5"/>
        <v>0.21754522478923219</v>
      </c>
      <c r="AG101">
        <f t="shared" si="5"/>
        <v>1.9081556181062423E-3</v>
      </c>
      <c r="AH101">
        <f t="shared" si="5"/>
        <v>1.7885175167254384E-3</v>
      </c>
      <c r="AI101">
        <f t="shared" si="5"/>
        <v>2.4834311566608418E-4</v>
      </c>
      <c r="AJ101">
        <f t="shared" si="5"/>
        <v>1.6095273928334996E-3</v>
      </c>
      <c r="AK101">
        <f t="shared" si="5"/>
        <v>3.702019946298255E-5</v>
      </c>
      <c r="AL101">
        <f t="shared" si="5"/>
        <v>5.4328758824940641E-3</v>
      </c>
      <c r="AM101">
        <f t="shared" si="5"/>
        <v>4.2690906050257323E-3</v>
      </c>
      <c r="AN101">
        <f t="shared" si="5"/>
        <v>1.3942531377660798E-2</v>
      </c>
      <c r="AO101">
        <f t="shared" si="5"/>
        <v>1.4543820286670608E-2</v>
      </c>
      <c r="AP101">
        <f t="shared" si="5"/>
        <v>2.3837994543759584E-2</v>
      </c>
      <c r="AQ101">
        <f t="shared" si="5"/>
        <v>2.2630021170609303E-4</v>
      </c>
    </row>
    <row r="102" spans="1:43" x14ac:dyDescent="0.25">
      <c r="A102" t="s">
        <v>6</v>
      </c>
      <c r="B102">
        <f t="shared" ref="B102:AQ102" si="6">B56-B10</f>
        <v>6.0832035067939451E-3</v>
      </c>
      <c r="C102">
        <f t="shared" si="6"/>
        <v>-1.4466318572448661E-3</v>
      </c>
      <c r="D102">
        <f t="shared" si="6"/>
        <v>-6.4018582291014718E-4</v>
      </c>
      <c r="E102">
        <f t="shared" si="6"/>
        <v>6.2854496334685366E-3</v>
      </c>
      <c r="F102">
        <f t="shared" si="6"/>
        <v>2.4439999180999334E-3</v>
      </c>
      <c r="G102">
        <f t="shared" si="6"/>
        <v>4.843585381069453E-3</v>
      </c>
      <c r="H102">
        <f t="shared" si="6"/>
        <v>0.24083064621978467</v>
      </c>
      <c r="I102">
        <f t="shared" si="6"/>
        <v>8.904481940465012E-3</v>
      </c>
      <c r="J102">
        <f t="shared" si="6"/>
        <v>1.1852511767886539E-2</v>
      </c>
      <c r="K102">
        <f t="shared" si="6"/>
        <v>5.5000594225984513E-4</v>
      </c>
      <c r="L102">
        <f t="shared" si="6"/>
        <v>4.0099869928380324E-3</v>
      </c>
      <c r="M102">
        <f t="shared" si="6"/>
        <v>7.5308456793435844E-3</v>
      </c>
      <c r="N102">
        <f t="shared" si="6"/>
        <v>2.4942178002169746E-2</v>
      </c>
      <c r="O102">
        <f t="shared" si="6"/>
        <v>2.1893277927278071E-4</v>
      </c>
      <c r="P102">
        <f t="shared" si="6"/>
        <v>8.5071329639560523E-4</v>
      </c>
      <c r="Q102">
        <f t="shared" si="6"/>
        <v>1.1777819988455327E-4</v>
      </c>
      <c r="R102">
        <f t="shared" si="6"/>
        <v>-1.664900620166185E-4</v>
      </c>
      <c r="S102">
        <f t="shared" si="6"/>
        <v>8.3252179656679928E-3</v>
      </c>
      <c r="T102">
        <f t="shared" si="6"/>
        <v>5.4808391205675381E-3</v>
      </c>
      <c r="U102">
        <f t="shared" si="6"/>
        <v>6.4839409476840646E-3</v>
      </c>
      <c r="V102">
        <f t="shared" si="6"/>
        <v>6.3293410955712536E-3</v>
      </c>
      <c r="W102">
        <f t="shared" si="6"/>
        <v>7.3609130340910886E-3</v>
      </c>
      <c r="X102">
        <f t="shared" si="6"/>
        <v>1.4747977967132297E-2</v>
      </c>
      <c r="Y102">
        <f t="shared" si="6"/>
        <v>4.5741530966541585E-2</v>
      </c>
      <c r="Z102">
        <f t="shared" si="6"/>
        <v>-8.9999971263096125E-4</v>
      </c>
      <c r="AA102">
        <f t="shared" si="6"/>
        <v>-4.3484398591075779E-4</v>
      </c>
      <c r="AB102">
        <f t="shared" si="6"/>
        <v>7.1467991467417634E-3</v>
      </c>
      <c r="AC102">
        <f t="shared" si="6"/>
        <v>2.7372037118192937E-3</v>
      </c>
      <c r="AD102">
        <f t="shared" si="6"/>
        <v>6.0646493059239113E-3</v>
      </c>
      <c r="AE102">
        <f t="shared" si="6"/>
        <v>6.617297230303713E-3</v>
      </c>
      <c r="AF102">
        <f t="shared" si="6"/>
        <v>7.2585441773334548E-3</v>
      </c>
      <c r="AG102">
        <f t="shared" si="6"/>
        <v>1.2958991068674471E-3</v>
      </c>
      <c r="AH102">
        <f t="shared" si="6"/>
        <v>1.6609446845013106E-3</v>
      </c>
      <c r="AI102">
        <f t="shared" si="6"/>
        <v>3.7989009234259789E-4</v>
      </c>
      <c r="AJ102">
        <f t="shared" si="6"/>
        <v>1.8616159243911496E-3</v>
      </c>
      <c r="AK102">
        <f t="shared" si="6"/>
        <v>7.0301875098319373E-4</v>
      </c>
      <c r="AL102">
        <f t="shared" si="6"/>
        <v>7.9116772723459641E-3</v>
      </c>
      <c r="AM102">
        <f t="shared" si="6"/>
        <v>4.7250185462385796E-3</v>
      </c>
      <c r="AN102">
        <f t="shared" si="6"/>
        <v>2.2268045298071996E-3</v>
      </c>
      <c r="AO102">
        <f t="shared" si="6"/>
        <v>6.3739280218748622E-3</v>
      </c>
      <c r="AP102">
        <f t="shared" si="6"/>
        <v>2.3704824039204438E-2</v>
      </c>
      <c r="AQ102">
        <f t="shared" si="6"/>
        <v>4.133724355265346E-6</v>
      </c>
    </row>
    <row r="103" spans="1:43" x14ac:dyDescent="0.25">
      <c r="A103" t="s">
        <v>7</v>
      </c>
      <c r="B103">
        <f t="shared" ref="B103:AQ103" si="7">B57-B11</f>
        <v>1.1134489476501003E-3</v>
      </c>
      <c r="C103">
        <f t="shared" si="7"/>
        <v>3.8793518076921728E-3</v>
      </c>
      <c r="D103">
        <f t="shared" si="7"/>
        <v>-1.9783228886988481E-5</v>
      </c>
      <c r="E103">
        <f t="shared" si="7"/>
        <v>1.0869075389611166E-3</v>
      </c>
      <c r="F103">
        <f t="shared" si="7"/>
        <v>1.1245870053176229E-3</v>
      </c>
      <c r="G103">
        <f t="shared" si="7"/>
        <v>1.0379639303825514E-3</v>
      </c>
      <c r="H103">
        <f t="shared" si="7"/>
        <v>1.0870174517346478E-3</v>
      </c>
      <c r="I103">
        <f t="shared" si="7"/>
        <v>0.14127733315091207</v>
      </c>
      <c r="J103">
        <f t="shared" si="7"/>
        <v>1.2924418358128366E-3</v>
      </c>
      <c r="K103">
        <f t="shared" si="7"/>
        <v>-1.3850469025239267E-4</v>
      </c>
      <c r="L103">
        <f t="shared" si="7"/>
        <v>-2.0991063692076559E-4</v>
      </c>
      <c r="M103">
        <f t="shared" si="7"/>
        <v>9.6846022704403516E-5</v>
      </c>
      <c r="N103">
        <f t="shared" si="7"/>
        <v>1.7841718924401105E-3</v>
      </c>
      <c r="O103">
        <f t="shared" si="7"/>
        <v>6.6628837778356749E-3</v>
      </c>
      <c r="P103">
        <f t="shared" si="7"/>
        <v>3.4123034631198877E-3</v>
      </c>
      <c r="Q103">
        <f t="shared" si="7"/>
        <v>4.730902393816553E-4</v>
      </c>
      <c r="R103">
        <f t="shared" si="7"/>
        <v>3.01729667716187E-3</v>
      </c>
      <c r="S103">
        <f t="shared" si="7"/>
        <v>2.0364365044074836E-3</v>
      </c>
      <c r="T103">
        <f t="shared" si="7"/>
        <v>-1.0178066394560286E-4</v>
      </c>
      <c r="U103">
        <f t="shared" si="7"/>
        <v>4.9518113881272241E-4</v>
      </c>
      <c r="V103">
        <f t="shared" si="7"/>
        <v>1.1560280924304011E-3</v>
      </c>
      <c r="W103">
        <f t="shared" si="7"/>
        <v>4.4413434688206685E-4</v>
      </c>
      <c r="X103">
        <f t="shared" si="7"/>
        <v>9.9378918043102962E-4</v>
      </c>
      <c r="Y103">
        <f t="shared" si="7"/>
        <v>3.1357238646252089E-2</v>
      </c>
      <c r="Z103">
        <f t="shared" si="7"/>
        <v>3.9231339291180572E-4</v>
      </c>
      <c r="AA103">
        <f t="shared" si="7"/>
        <v>1.5457400917325584E-5</v>
      </c>
      <c r="AB103">
        <f t="shared" si="7"/>
        <v>3.9276028035408866E-4</v>
      </c>
      <c r="AC103">
        <f t="shared" si="7"/>
        <v>1.3230533964026072E-2</v>
      </c>
      <c r="AD103">
        <f t="shared" si="7"/>
        <v>1.1323106542441108E-3</v>
      </c>
      <c r="AE103">
        <f t="shared" si="7"/>
        <v>4.1073719708966658E-4</v>
      </c>
      <c r="AF103">
        <f t="shared" si="7"/>
        <v>1.2896699426744817E-3</v>
      </c>
      <c r="AG103">
        <f t="shared" si="7"/>
        <v>2.7913218667644933E-4</v>
      </c>
      <c r="AH103">
        <f t="shared" si="7"/>
        <v>2.7720999346955705E-4</v>
      </c>
      <c r="AI103">
        <f t="shared" si="7"/>
        <v>-3.4764898158123436E-4</v>
      </c>
      <c r="AJ103">
        <f t="shared" si="7"/>
        <v>-3.3858438026563681E-4</v>
      </c>
      <c r="AK103">
        <f t="shared" si="7"/>
        <v>1.0532208580011135E-4</v>
      </c>
      <c r="AL103">
        <f t="shared" si="7"/>
        <v>4.7066479641206209E-4</v>
      </c>
      <c r="AM103">
        <f t="shared" si="7"/>
        <v>4.2474764360033742E-4</v>
      </c>
      <c r="AN103">
        <f t="shared" si="7"/>
        <v>5.9627430270561859E-5</v>
      </c>
      <c r="AO103">
        <f t="shared" si="7"/>
        <v>1.9444358025750788E-4</v>
      </c>
      <c r="AP103">
        <f t="shared" si="7"/>
        <v>1.9516458169541273E-3</v>
      </c>
      <c r="AQ103">
        <f t="shared" si="7"/>
        <v>-1.1130714074691774E-4</v>
      </c>
    </row>
    <row r="104" spans="1:43" x14ac:dyDescent="0.25">
      <c r="A104" t="s">
        <v>8</v>
      </c>
      <c r="B104">
        <f t="shared" ref="B104:AQ104" si="8">B58-B12</f>
        <v>4.6122613891306775E-4</v>
      </c>
      <c r="C104">
        <f t="shared" si="8"/>
        <v>-6.9807403703330744E-4</v>
      </c>
      <c r="D104">
        <f t="shared" si="8"/>
        <v>-4.274047698646597E-4</v>
      </c>
      <c r="E104">
        <f t="shared" si="8"/>
        <v>3.044266054730075E-3</v>
      </c>
      <c r="F104">
        <f t="shared" si="8"/>
        <v>2.2470027465624942E-3</v>
      </c>
      <c r="G104">
        <f t="shared" si="8"/>
        <v>1.9043925967661864E-2</v>
      </c>
      <c r="H104">
        <f t="shared" si="8"/>
        <v>1.070782869911637E-2</v>
      </c>
      <c r="I104">
        <f t="shared" si="8"/>
        <v>1.4321223606763649E-2</v>
      </c>
      <c r="J104">
        <f t="shared" si="8"/>
        <v>0.2685272293428479</v>
      </c>
      <c r="K104">
        <f t="shared" si="8"/>
        <v>4.8916227499473772E-4</v>
      </c>
      <c r="L104">
        <f t="shared" si="8"/>
        <v>6.6042059245610893E-3</v>
      </c>
      <c r="M104">
        <f t="shared" si="8"/>
        <v>1.8706292203902262E-2</v>
      </c>
      <c r="N104">
        <f t="shared" si="8"/>
        <v>9.2018474169076533E-3</v>
      </c>
      <c r="O104">
        <f t="shared" si="8"/>
        <v>7.5211300810723199E-3</v>
      </c>
      <c r="P104">
        <f t="shared" si="8"/>
        <v>4.9899267844254044E-3</v>
      </c>
      <c r="Q104">
        <f t="shared" si="8"/>
        <v>2.4076140416382492E-4</v>
      </c>
      <c r="R104">
        <f t="shared" si="8"/>
        <v>1.279329466486847E-3</v>
      </c>
      <c r="S104">
        <f t="shared" si="8"/>
        <v>6.2239530969546882E-3</v>
      </c>
      <c r="T104">
        <f t="shared" si="8"/>
        <v>2.0084425168752978E-3</v>
      </c>
      <c r="U104">
        <f t="shared" si="8"/>
        <v>7.6149715738626127E-3</v>
      </c>
      <c r="V104">
        <f t="shared" si="8"/>
        <v>3.4416543129053468E-3</v>
      </c>
      <c r="W104">
        <f t="shared" si="8"/>
        <v>1.85880551728314E-3</v>
      </c>
      <c r="X104">
        <f t="shared" si="8"/>
        <v>3.1968568191439355E-3</v>
      </c>
      <c r="Y104">
        <f t="shared" si="8"/>
        <v>1.0860559246784451E-2</v>
      </c>
      <c r="Z104">
        <f t="shared" si="8"/>
        <v>-4.7579894443800722E-4</v>
      </c>
      <c r="AA104">
        <f t="shared" si="8"/>
        <v>-3.8687610483387961E-4</v>
      </c>
      <c r="AB104">
        <f t="shared" si="8"/>
        <v>3.0862503392622351E-3</v>
      </c>
      <c r="AC104">
        <f t="shared" si="8"/>
        <v>2.9690802415633395E-3</v>
      </c>
      <c r="AD104">
        <f t="shared" si="8"/>
        <v>9.6452260459262539E-3</v>
      </c>
      <c r="AE104">
        <f t="shared" si="8"/>
        <v>2.425458813871669E-3</v>
      </c>
      <c r="AF104">
        <f t="shared" si="8"/>
        <v>5.575868778306247E-3</v>
      </c>
      <c r="AG104">
        <f t="shared" si="8"/>
        <v>2.3576985425338842E-2</v>
      </c>
      <c r="AH104">
        <f t="shared" si="8"/>
        <v>5.2991793972558057E-3</v>
      </c>
      <c r="AI104">
        <f t="shared" si="8"/>
        <v>5.1164500246310722E-3</v>
      </c>
      <c r="AJ104">
        <f t="shared" si="8"/>
        <v>8.3233329566666358E-3</v>
      </c>
      <c r="AK104">
        <f t="shared" si="8"/>
        <v>1.2825947553564349E-3</v>
      </c>
      <c r="AL104">
        <f t="shared" si="8"/>
        <v>9.2006868797336119E-3</v>
      </c>
      <c r="AM104">
        <f t="shared" si="8"/>
        <v>4.8180994733894875E-3</v>
      </c>
      <c r="AN104">
        <f t="shared" si="8"/>
        <v>5.4494783253295114E-3</v>
      </c>
      <c r="AO104">
        <f t="shared" si="8"/>
        <v>3.9267913188902707E-3</v>
      </c>
      <c r="AP104">
        <f t="shared" si="8"/>
        <v>1.1355629730184875E-2</v>
      </c>
      <c r="AQ104">
        <f t="shared" si="8"/>
        <v>-8.3299210881144297E-5</v>
      </c>
    </row>
    <row r="105" spans="1:43" x14ac:dyDescent="0.25">
      <c r="A105" t="s">
        <v>9</v>
      </c>
      <c r="B105">
        <f t="shared" ref="B105:AQ105" si="9">B59-B13</f>
        <v>2.0139956098837418E-2</v>
      </c>
      <c r="C105">
        <f t="shared" si="9"/>
        <v>-6.265402414917718E-3</v>
      </c>
      <c r="D105">
        <f t="shared" si="9"/>
        <v>-3.3099050956943423E-3</v>
      </c>
      <c r="E105">
        <f t="shared" si="9"/>
        <v>3.7197016542062381E-2</v>
      </c>
      <c r="F105">
        <f t="shared" si="9"/>
        <v>2.072534711554308E-2</v>
      </c>
      <c r="G105">
        <f t="shared" si="9"/>
        <v>3.4986561298736888E-3</v>
      </c>
      <c r="H105">
        <f t="shared" si="9"/>
        <v>9.4554623311245475E-3</v>
      </c>
      <c r="I105">
        <f t="shared" si="9"/>
        <v>8.4157602441684767E-3</v>
      </c>
      <c r="J105">
        <f t="shared" si="9"/>
        <v>1.1426479751778901E-2</v>
      </c>
      <c r="K105">
        <f t="shared" si="9"/>
        <v>3.7394779180181748E-2</v>
      </c>
      <c r="L105">
        <f t="shared" si="9"/>
        <v>9.6434887610716349E-2</v>
      </c>
      <c r="M105">
        <f t="shared" si="9"/>
        <v>1.8946559209549772E-2</v>
      </c>
      <c r="N105">
        <f t="shared" si="9"/>
        <v>3.168249603300869E-2</v>
      </c>
      <c r="O105">
        <f t="shared" si="9"/>
        <v>-7.4209827101685485E-3</v>
      </c>
      <c r="P105">
        <f t="shared" si="9"/>
        <v>-1.2512898218557479E-2</v>
      </c>
      <c r="Q105">
        <f t="shared" si="9"/>
        <v>-2.0662221052416569E-3</v>
      </c>
      <c r="R105">
        <f t="shared" si="9"/>
        <v>-2.7688130206457266E-3</v>
      </c>
      <c r="S105">
        <f t="shared" si="9"/>
        <v>1.2120792444232746E-2</v>
      </c>
      <c r="T105">
        <f t="shared" si="9"/>
        <v>6.3630885042331321E-3</v>
      </c>
      <c r="U105">
        <f t="shared" si="9"/>
        <v>9.5207787330811346E-3</v>
      </c>
      <c r="V105">
        <f t="shared" si="9"/>
        <v>6.819164892190646E-3</v>
      </c>
      <c r="W105">
        <f t="shared" si="9"/>
        <v>5.3909413303166653E-3</v>
      </c>
      <c r="X105">
        <f t="shared" si="9"/>
        <v>9.4346309495296696E-3</v>
      </c>
      <c r="Y105">
        <f t="shared" si="9"/>
        <v>6.0604832624457016E-3</v>
      </c>
      <c r="Z105">
        <f t="shared" si="9"/>
        <v>-9.1583543273766315E-3</v>
      </c>
      <c r="AA105">
        <f t="shared" si="9"/>
        <v>-6.9373971069150529E-3</v>
      </c>
      <c r="AB105">
        <f t="shared" si="9"/>
        <v>1.9389435872943124E-2</v>
      </c>
      <c r="AC105">
        <f t="shared" si="9"/>
        <v>1.2105042768075952E-2</v>
      </c>
      <c r="AD105">
        <f t="shared" si="9"/>
        <v>1.7480597461995085E-2</v>
      </c>
      <c r="AE105">
        <f t="shared" si="9"/>
        <v>7.6499684444931063E-2</v>
      </c>
      <c r="AF105">
        <f t="shared" si="9"/>
        <v>1.0012357404130192E-2</v>
      </c>
      <c r="AG105">
        <f t="shared" si="9"/>
        <v>4.683765797963038E-3</v>
      </c>
      <c r="AH105">
        <f t="shared" si="9"/>
        <v>5.191465372170012E-3</v>
      </c>
      <c r="AI105">
        <f t="shared" si="9"/>
        <v>2.9541063922455956E-3</v>
      </c>
      <c r="AJ105">
        <f t="shared" si="9"/>
        <v>1.2937642811544168E-3</v>
      </c>
      <c r="AK105">
        <f t="shared" si="9"/>
        <v>4.656198156226532E-3</v>
      </c>
      <c r="AL105">
        <f t="shared" si="9"/>
        <v>7.9616506526539507E-3</v>
      </c>
      <c r="AM105">
        <f t="shared" si="9"/>
        <v>9.7660988527730475E-3</v>
      </c>
      <c r="AN105">
        <f t="shared" si="9"/>
        <v>1.0563621734704364E-2</v>
      </c>
      <c r="AO105">
        <f t="shared" si="9"/>
        <v>1.0770339513264454E-2</v>
      </c>
      <c r="AP105">
        <f t="shared" si="9"/>
        <v>1.3540298714857773E-2</v>
      </c>
      <c r="AQ105">
        <f t="shared" si="9"/>
        <v>3.9695167422729855E-4</v>
      </c>
    </row>
    <row r="106" spans="1:43" x14ac:dyDescent="0.25">
      <c r="A106" t="s">
        <v>65</v>
      </c>
      <c r="B106">
        <f t="shared" ref="B106:AQ106" si="10">B60-B14</f>
        <v>2.3900697166812781E-2</v>
      </c>
      <c r="C106">
        <f t="shared" si="10"/>
        <v>1.3890510616697061E-2</v>
      </c>
      <c r="D106">
        <f t="shared" si="10"/>
        <v>1.9070230651344739E-2</v>
      </c>
      <c r="E106">
        <f t="shared" si="10"/>
        <v>2.0777292382414495E-2</v>
      </c>
      <c r="F106">
        <f t="shared" si="10"/>
        <v>1.1715711695395817E-2</v>
      </c>
      <c r="G106">
        <f t="shared" si="10"/>
        <v>8.6190744728686687E-3</v>
      </c>
      <c r="H106">
        <f t="shared" si="10"/>
        <v>4.2701920767741749E-2</v>
      </c>
      <c r="I106">
        <f t="shared" si="10"/>
        <v>4.6779944566280568E-2</v>
      </c>
      <c r="J106">
        <f t="shared" si="10"/>
        <v>3.1611455005409891E-2</v>
      </c>
      <c r="K106">
        <f t="shared" si="10"/>
        <v>1.0003290637295234E-2</v>
      </c>
      <c r="L106">
        <f t="shared" si="10"/>
        <v>0.16627579510910517</v>
      </c>
      <c r="M106">
        <f t="shared" si="10"/>
        <v>5.7236589074589075E-2</v>
      </c>
      <c r="N106">
        <f t="shared" si="10"/>
        <v>0.16069351531975454</v>
      </c>
      <c r="O106">
        <f t="shared" si="10"/>
        <v>2.9751684398389353E-2</v>
      </c>
      <c r="P106">
        <f t="shared" si="10"/>
        <v>3.0203886108588179E-2</v>
      </c>
      <c r="Q106">
        <f t="shared" si="10"/>
        <v>7.7104574651978173E-3</v>
      </c>
      <c r="R106">
        <f t="shared" si="10"/>
        <v>1.1986721773653225E-2</v>
      </c>
      <c r="S106">
        <f t="shared" si="10"/>
        <v>2.1172234852751805E-2</v>
      </c>
      <c r="T106">
        <f t="shared" si="10"/>
        <v>2.6829175333762723E-2</v>
      </c>
      <c r="U106">
        <f t="shared" si="10"/>
        <v>3.0691170634124909E-2</v>
      </c>
      <c r="V106">
        <f t="shared" si="10"/>
        <v>8.1598144441022459E-3</v>
      </c>
      <c r="W106">
        <f t="shared" si="10"/>
        <v>9.8610042074097504E-3</v>
      </c>
      <c r="X106">
        <f t="shared" si="10"/>
        <v>1.4047444832983938E-2</v>
      </c>
      <c r="Y106">
        <f t="shared" si="10"/>
        <v>2.2245916527939294E-2</v>
      </c>
      <c r="Z106">
        <f t="shared" si="10"/>
        <v>6.8519779071710085E-2</v>
      </c>
      <c r="AA106">
        <f t="shared" si="10"/>
        <v>5.7219983622298229E-2</v>
      </c>
      <c r="AB106">
        <f t="shared" si="10"/>
        <v>1.4229945017687916E-2</v>
      </c>
      <c r="AC106">
        <f t="shared" si="10"/>
        <v>8.3830824377737548E-3</v>
      </c>
      <c r="AD106">
        <f t="shared" si="10"/>
        <v>6.0898367672103763E-3</v>
      </c>
      <c r="AE106">
        <f t="shared" si="10"/>
        <v>5.698431164197053E-3</v>
      </c>
      <c r="AF106">
        <f t="shared" si="10"/>
        <v>6.2488089614858586E-3</v>
      </c>
      <c r="AG106">
        <f t="shared" si="10"/>
        <v>7.7064458241720389E-3</v>
      </c>
      <c r="AH106">
        <f t="shared" si="10"/>
        <v>3.6484148217212019E-3</v>
      </c>
      <c r="AI106">
        <f t="shared" si="10"/>
        <v>2.98747315806464E-3</v>
      </c>
      <c r="AJ106">
        <f t="shared" si="10"/>
        <v>2.5221116008747285E-3</v>
      </c>
      <c r="AK106">
        <f t="shared" si="10"/>
        <v>1.2771290168635285E-3</v>
      </c>
      <c r="AL106">
        <f t="shared" si="10"/>
        <v>-6.0506354152065882E-3</v>
      </c>
      <c r="AM106">
        <f t="shared" si="10"/>
        <v>2.7706281790116638E-3</v>
      </c>
      <c r="AN106">
        <f t="shared" si="10"/>
        <v>3.8489237675431477E-3</v>
      </c>
      <c r="AO106">
        <f t="shared" si="10"/>
        <v>1.1207095210166013E-2</v>
      </c>
      <c r="AP106">
        <f t="shared" si="10"/>
        <v>-1.0048218414586569E-2</v>
      </c>
      <c r="AQ106">
        <f t="shared" si="10"/>
        <v>-2.123859188622504E-3</v>
      </c>
    </row>
    <row r="107" spans="1:43" x14ac:dyDescent="0.25">
      <c r="A107" t="s">
        <v>66</v>
      </c>
      <c r="B107">
        <f t="shared" ref="B107:AQ107" si="11">B61-B15</f>
        <v>-4.4373641831182265E-4</v>
      </c>
      <c r="C107">
        <f t="shared" si="11"/>
        <v>-3.2730549497084324E-4</v>
      </c>
      <c r="D107">
        <f t="shared" si="11"/>
        <v>-8.4221646752366051E-5</v>
      </c>
      <c r="E107">
        <f t="shared" si="11"/>
        <v>4.3699281118971244E-4</v>
      </c>
      <c r="F107">
        <f t="shared" si="11"/>
        <v>6.1816940128844107E-4</v>
      </c>
      <c r="G107">
        <f t="shared" si="11"/>
        <v>2.1147385163564005E-3</v>
      </c>
      <c r="H107">
        <f t="shared" si="11"/>
        <v>2.4735448446468978E-3</v>
      </c>
      <c r="I107">
        <f t="shared" si="11"/>
        <v>1.1097308982213302E-3</v>
      </c>
      <c r="J107">
        <f t="shared" si="11"/>
        <v>1.0944845252375834E-3</v>
      </c>
      <c r="K107">
        <f t="shared" si="11"/>
        <v>-3.5166916769847654E-5</v>
      </c>
      <c r="L107">
        <f t="shared" si="11"/>
        <v>5.4498603601374441E-4</v>
      </c>
      <c r="M107">
        <f t="shared" si="11"/>
        <v>4.9624728086987369E-2</v>
      </c>
      <c r="N107">
        <f t="shared" si="11"/>
        <v>-1.201072599901731E-3</v>
      </c>
      <c r="O107">
        <f t="shared" si="11"/>
        <v>2.6659901203237927E-5</v>
      </c>
      <c r="P107">
        <f t="shared" si="11"/>
        <v>2.6380175465252061E-5</v>
      </c>
      <c r="Q107">
        <f t="shared" si="11"/>
        <v>1.1475240118841605E-5</v>
      </c>
      <c r="R107">
        <f t="shared" si="11"/>
        <v>5.1417642260448708E-6</v>
      </c>
      <c r="S107">
        <f t="shared" si="11"/>
        <v>1.2579706453688235E-3</v>
      </c>
      <c r="T107">
        <f t="shared" si="11"/>
        <v>6.1709896697395648E-4</v>
      </c>
      <c r="U107">
        <f t="shared" si="11"/>
        <v>1.2598467323738914E-3</v>
      </c>
      <c r="V107">
        <f t="shared" si="11"/>
        <v>1.1411559644460883E-3</v>
      </c>
      <c r="W107">
        <f t="shared" si="11"/>
        <v>2.6787059417056921E-4</v>
      </c>
      <c r="X107">
        <f t="shared" si="11"/>
        <v>2.1082220752065939E-3</v>
      </c>
      <c r="Y107">
        <f t="shared" si="11"/>
        <v>1.2297097569270643E-3</v>
      </c>
      <c r="Z107">
        <f t="shared" si="11"/>
        <v>-3.0013342941090773E-5</v>
      </c>
      <c r="AA107">
        <f t="shared" si="11"/>
        <v>-5.7338017368568488E-6</v>
      </c>
      <c r="AB107">
        <f t="shared" si="11"/>
        <v>1.3212493397819251E-3</v>
      </c>
      <c r="AC107">
        <f t="shared" si="11"/>
        <v>4.6666692181732903E-4</v>
      </c>
      <c r="AD107">
        <f t="shared" si="11"/>
        <v>4.2964129786906733E-4</v>
      </c>
      <c r="AE107">
        <f t="shared" si="11"/>
        <v>-1.7650955752504111E-3</v>
      </c>
      <c r="AF107">
        <f t="shared" si="11"/>
        <v>7.9097277627851719E-4</v>
      </c>
      <c r="AG107">
        <f t="shared" si="11"/>
        <v>7.3461017937092405E-4</v>
      </c>
      <c r="AH107">
        <f t="shared" si="11"/>
        <v>5.4875392849148478E-4</v>
      </c>
      <c r="AI107">
        <f t="shared" si="11"/>
        <v>8.0771588018117542E-4</v>
      </c>
      <c r="AJ107">
        <f t="shared" si="11"/>
        <v>5.4717331334926274E-4</v>
      </c>
      <c r="AK107">
        <f t="shared" si="11"/>
        <v>-2.4736474885675989E-4</v>
      </c>
      <c r="AL107">
        <f t="shared" si="11"/>
        <v>-2.4544652853792245E-3</v>
      </c>
      <c r="AM107">
        <f t="shared" si="11"/>
        <v>7.6973138155124964E-4</v>
      </c>
      <c r="AN107">
        <f t="shared" si="11"/>
        <v>5.3495093585788226E-4</v>
      </c>
      <c r="AO107">
        <f t="shared" si="11"/>
        <v>8.4795956344526288E-2</v>
      </c>
      <c r="AP107">
        <f t="shared" si="11"/>
        <v>-4.708236643837637E-3</v>
      </c>
      <c r="AQ107">
        <f t="shared" si="11"/>
        <v>-5.329469442847702E-7</v>
      </c>
    </row>
    <row r="108" spans="1:43" x14ac:dyDescent="0.25">
      <c r="A108" t="s">
        <v>10</v>
      </c>
      <c r="B108">
        <f t="shared" ref="B108:AQ108" si="12">B62-B16</f>
        <v>4.7727987917836889E-3</v>
      </c>
      <c r="C108">
        <f t="shared" si="12"/>
        <v>1.0959365103502168E-3</v>
      </c>
      <c r="D108">
        <f t="shared" si="12"/>
        <v>-6.4754990432801718E-4</v>
      </c>
      <c r="E108">
        <f t="shared" si="12"/>
        <v>8.1633064740017167E-3</v>
      </c>
      <c r="F108">
        <f t="shared" si="12"/>
        <v>4.272079375961059E-3</v>
      </c>
      <c r="G108">
        <f t="shared" si="12"/>
        <v>1.8349782197182789E-2</v>
      </c>
      <c r="H108">
        <f t="shared" si="12"/>
        <v>2.1060673252688341E-2</v>
      </c>
      <c r="I108">
        <f t="shared" si="12"/>
        <v>1.2356111784254425E-2</v>
      </c>
      <c r="J108">
        <f t="shared" si="12"/>
        <v>9.3634218024346572E-3</v>
      </c>
      <c r="K108">
        <f t="shared" si="12"/>
        <v>1.0341106644730399E-3</v>
      </c>
      <c r="L108">
        <f t="shared" si="12"/>
        <v>1.0963400945052838E-2</v>
      </c>
      <c r="M108">
        <f t="shared" si="12"/>
        <v>1.4605731688564164E-2</v>
      </c>
      <c r="N108">
        <f t="shared" si="12"/>
        <v>0.14089634934799922</v>
      </c>
      <c r="O108">
        <f t="shared" si="12"/>
        <v>1.5015386192468311E-2</v>
      </c>
      <c r="P108">
        <f t="shared" si="12"/>
        <v>2.1234203802645546E-3</v>
      </c>
      <c r="Q108">
        <f t="shared" si="12"/>
        <v>1.078890185459831E-3</v>
      </c>
      <c r="R108">
        <f t="shared" si="12"/>
        <v>1.9149227851059747E-3</v>
      </c>
      <c r="S108">
        <f t="shared" si="12"/>
        <v>1.672044114565165E-2</v>
      </c>
      <c r="T108">
        <f t="shared" si="12"/>
        <v>1.9587208005699033E-2</v>
      </c>
      <c r="U108">
        <f t="shared" si="12"/>
        <v>3.9733277619556785E-2</v>
      </c>
      <c r="V108">
        <f t="shared" si="12"/>
        <v>2.3566883281958273E-2</v>
      </c>
      <c r="W108">
        <f t="shared" si="12"/>
        <v>5.1996327733455257E-2</v>
      </c>
      <c r="X108">
        <f t="shared" si="12"/>
        <v>1.5968761243875768E-2</v>
      </c>
      <c r="Y108">
        <f t="shared" si="12"/>
        <v>5.1474923620180003E-2</v>
      </c>
      <c r="Z108">
        <f t="shared" si="12"/>
        <v>2.0313926375928812E-3</v>
      </c>
      <c r="AA108">
        <f t="shared" si="12"/>
        <v>-7.445876630941318E-4</v>
      </c>
      <c r="AB108">
        <f t="shared" si="12"/>
        <v>5.4377502313157763E-3</v>
      </c>
      <c r="AC108">
        <f t="shared" si="12"/>
        <v>3.1861935668338379E-2</v>
      </c>
      <c r="AD108">
        <f t="shared" si="12"/>
        <v>1.0055072943970093E-2</v>
      </c>
      <c r="AE108">
        <f t="shared" si="12"/>
        <v>1.0397518478844105E-2</v>
      </c>
      <c r="AF108">
        <f t="shared" si="12"/>
        <v>8.7797431921075343E-3</v>
      </c>
      <c r="AG108">
        <f t="shared" si="12"/>
        <v>1.8833323879212348E-3</v>
      </c>
      <c r="AH108">
        <f t="shared" si="12"/>
        <v>1.4501071373455841E-3</v>
      </c>
      <c r="AI108">
        <f t="shared" si="12"/>
        <v>5.8094286829194202E-4</v>
      </c>
      <c r="AJ108">
        <f t="shared" si="12"/>
        <v>2.4863686076491865E-4</v>
      </c>
      <c r="AK108">
        <f t="shared" si="12"/>
        <v>3.5078061552636737E-4</v>
      </c>
      <c r="AL108">
        <f t="shared" si="12"/>
        <v>5.5399491168002298E-3</v>
      </c>
      <c r="AM108">
        <f t="shared" si="12"/>
        <v>1.0944756598051293E-3</v>
      </c>
      <c r="AN108">
        <f t="shared" si="12"/>
        <v>1.478872936517538E-3</v>
      </c>
      <c r="AO108">
        <f t="shared" si="12"/>
        <v>2.6066153107952251E-3</v>
      </c>
      <c r="AP108">
        <f t="shared" si="12"/>
        <v>8.3997763332893036E-3</v>
      </c>
      <c r="AQ108">
        <f t="shared" si="12"/>
        <v>-2.3988172071385335E-4</v>
      </c>
    </row>
    <row r="109" spans="1:43" x14ac:dyDescent="0.25">
      <c r="A109" t="s">
        <v>79</v>
      </c>
      <c r="B109">
        <f t="shared" ref="B109:AQ109" si="13">B63-B17</f>
        <v>-1.5523969734570259E-5</v>
      </c>
      <c r="C109">
        <f t="shared" si="13"/>
        <v>4.4776404469756999E-4</v>
      </c>
      <c r="D109">
        <f t="shared" si="13"/>
        <v>7.8966021546426362E-5</v>
      </c>
      <c r="E109">
        <f t="shared" si="13"/>
        <v>-6.6261870179588867E-4</v>
      </c>
      <c r="F109">
        <f t="shared" si="13"/>
        <v>-6.3328597259538415E-4</v>
      </c>
      <c r="G109">
        <f t="shared" si="13"/>
        <v>2.9372461025264801E-3</v>
      </c>
      <c r="H109">
        <f t="shared" si="13"/>
        <v>-1.0532896635492854E-3</v>
      </c>
      <c r="I109">
        <f t="shared" si="13"/>
        <v>-3.6747967392542993E-4</v>
      </c>
      <c r="J109">
        <f t="shared" si="13"/>
        <v>-3.9133178045916054E-4</v>
      </c>
      <c r="K109">
        <f t="shared" si="13"/>
        <v>3.6334205492723377E-4</v>
      </c>
      <c r="L109">
        <f t="shared" si="13"/>
        <v>7.1136788813220728E-4</v>
      </c>
      <c r="M109">
        <f t="shared" si="13"/>
        <v>1.2109338117525718E-3</v>
      </c>
      <c r="N109">
        <f t="shared" si="13"/>
        <v>3.4432455345724429E-3</v>
      </c>
      <c r="O109">
        <f t="shared" si="13"/>
        <v>0.1086672161478095</v>
      </c>
      <c r="P109">
        <f t="shared" si="13"/>
        <v>4.8860054430374233E-4</v>
      </c>
      <c r="Q109">
        <f t="shared" si="13"/>
        <v>1.5316650685159394E-4</v>
      </c>
      <c r="R109">
        <f t="shared" si="13"/>
        <v>2.1577357826583379E-4</v>
      </c>
      <c r="S109">
        <f t="shared" si="13"/>
        <v>-1.5337709272545907E-5</v>
      </c>
      <c r="T109">
        <f t="shared" si="13"/>
        <v>3.3978791119809976E-2</v>
      </c>
      <c r="U109">
        <f t="shared" si="13"/>
        <v>4.4838393580830102E-3</v>
      </c>
      <c r="V109">
        <f t="shared" si="13"/>
        <v>3.4540132235967618E-4</v>
      </c>
      <c r="W109">
        <f t="shared" si="13"/>
        <v>2.2733356573815234E-3</v>
      </c>
      <c r="X109">
        <f t="shared" si="13"/>
        <v>-7.0569885186597809E-4</v>
      </c>
      <c r="Y109">
        <f t="shared" si="13"/>
        <v>6.7851243652763864E-3</v>
      </c>
      <c r="Z109">
        <f t="shared" si="13"/>
        <v>1.9123082898832679E-4</v>
      </c>
      <c r="AA109">
        <f t="shared" si="13"/>
        <v>-8.1386556550938388E-6</v>
      </c>
      <c r="AB109">
        <f t="shared" si="13"/>
        <v>-8.6677688653743199E-5</v>
      </c>
      <c r="AC109">
        <f t="shared" si="13"/>
        <v>3.5067455546200451E-3</v>
      </c>
      <c r="AD109">
        <f t="shared" si="13"/>
        <v>-5.5612833789588664E-4</v>
      </c>
      <c r="AE109">
        <f t="shared" si="13"/>
        <v>-6.6749062287492175E-4</v>
      </c>
      <c r="AF109">
        <f t="shared" si="13"/>
        <v>3.3294070993614909E-4</v>
      </c>
      <c r="AG109">
        <f t="shared" si="13"/>
        <v>-7.4488510007191867E-4</v>
      </c>
      <c r="AH109">
        <f t="shared" si="13"/>
        <v>-1.2558199784996908E-3</v>
      </c>
      <c r="AI109">
        <f t="shared" si="13"/>
        <v>-1.0797295742437101E-3</v>
      </c>
      <c r="AJ109">
        <f t="shared" si="13"/>
        <v>-9.9322102114559791E-5</v>
      </c>
      <c r="AK109">
        <f t="shared" si="13"/>
        <v>-1.9639249658159698E-4</v>
      </c>
      <c r="AL109">
        <f t="shared" si="13"/>
        <v>-3.6609717142650625E-4</v>
      </c>
      <c r="AM109">
        <f t="shared" si="13"/>
        <v>5.1646394083731137E-4</v>
      </c>
      <c r="AN109">
        <f t="shared" si="13"/>
        <v>4.5050284384403385E-4</v>
      </c>
      <c r="AO109">
        <f t="shared" si="13"/>
        <v>8.7285006548015254E-4</v>
      </c>
      <c r="AP109">
        <f t="shared" si="13"/>
        <v>1.3627837203614985E-3</v>
      </c>
      <c r="AQ109">
        <f t="shared" si="13"/>
        <v>7.9545907827200859E-3</v>
      </c>
    </row>
    <row r="110" spans="1:43" x14ac:dyDescent="0.25">
      <c r="A110" t="s">
        <v>80</v>
      </c>
      <c r="B110">
        <f t="shared" ref="B110:AQ110" si="14">B64-B18</f>
        <v>5.5749622448324265E-5</v>
      </c>
      <c r="C110">
        <f t="shared" si="14"/>
        <v>1.5875404417292418E-4</v>
      </c>
      <c r="D110">
        <f t="shared" si="14"/>
        <v>3.1627989161104126E-7</v>
      </c>
      <c r="E110">
        <f t="shared" si="14"/>
        <v>-3.8161165229666868E-4</v>
      </c>
      <c r="F110">
        <f t="shared" si="14"/>
        <v>-7.8362049952472579E-4</v>
      </c>
      <c r="G110">
        <f t="shared" si="14"/>
        <v>-9.3960125682007744E-5</v>
      </c>
      <c r="H110">
        <f t="shared" si="14"/>
        <v>-1.3995193510463419E-4</v>
      </c>
      <c r="I110">
        <f t="shared" si="14"/>
        <v>1.7331967992468213E-4</v>
      </c>
      <c r="J110">
        <f t="shared" si="14"/>
        <v>1.6100242945202108E-3</v>
      </c>
      <c r="K110">
        <f t="shared" si="14"/>
        <v>1.5377043536430858E-4</v>
      </c>
      <c r="L110">
        <f t="shared" si="14"/>
        <v>1.1526121616562482E-3</v>
      </c>
      <c r="M110">
        <f t="shared" si="14"/>
        <v>1.8482596875863363E-3</v>
      </c>
      <c r="N110">
        <f t="shared" si="14"/>
        <v>9.8423547963394307E-5</v>
      </c>
      <c r="O110">
        <f t="shared" si="14"/>
        <v>2.7179255353005425E-3</v>
      </c>
      <c r="P110">
        <f t="shared" si="14"/>
        <v>0.1114710762274852</v>
      </c>
      <c r="Q110">
        <f t="shared" si="14"/>
        <v>3.5954942091463403E-3</v>
      </c>
      <c r="R110">
        <f t="shared" si="14"/>
        <v>1.0356285189040367E-3</v>
      </c>
      <c r="S110">
        <f t="shared" si="14"/>
        <v>7.0606329736824054E-4</v>
      </c>
      <c r="T110">
        <f t="shared" si="14"/>
        <v>1.1301102120201683E-3</v>
      </c>
      <c r="U110">
        <f t="shared" si="14"/>
        <v>1.7676613808974007E-3</v>
      </c>
      <c r="V110">
        <f t="shared" si="14"/>
        <v>6.9568942845496908E-4</v>
      </c>
      <c r="W110">
        <f t="shared" si="14"/>
        <v>1.3870036038777294E-4</v>
      </c>
      <c r="X110">
        <f t="shared" si="14"/>
        <v>3.5236349348365651E-4</v>
      </c>
      <c r="Y110">
        <f t="shared" si="14"/>
        <v>1.4638978221727151E-3</v>
      </c>
      <c r="Z110">
        <f t="shared" si="14"/>
        <v>-1.1439801519744766E-5</v>
      </c>
      <c r="AA110">
        <f t="shared" si="14"/>
        <v>-7.057241148676819E-5</v>
      </c>
      <c r="AB110">
        <f t="shared" si="14"/>
        <v>-6.7346368436423137E-5</v>
      </c>
      <c r="AC110">
        <f t="shared" si="14"/>
        <v>4.9989094215843272E-2</v>
      </c>
      <c r="AD110">
        <f t="shared" si="14"/>
        <v>-2.9760204507800215E-4</v>
      </c>
      <c r="AE110">
        <f t="shared" si="14"/>
        <v>-1.3415267887522842E-4</v>
      </c>
      <c r="AF110">
        <f t="shared" si="14"/>
        <v>-1.1071632518155402E-4</v>
      </c>
      <c r="AG110">
        <f t="shared" si="14"/>
        <v>-2.7389913209096542E-4</v>
      </c>
      <c r="AH110">
        <f t="shared" si="14"/>
        <v>-4.3568697865949287E-4</v>
      </c>
      <c r="AI110">
        <f t="shared" si="14"/>
        <v>-1.6173929735966558E-4</v>
      </c>
      <c r="AJ110">
        <f t="shared" si="14"/>
        <v>-1.3443557290801703E-4</v>
      </c>
      <c r="AK110">
        <f t="shared" si="14"/>
        <v>-1.5000816065650288E-3</v>
      </c>
      <c r="AL110">
        <f t="shared" si="14"/>
        <v>4.9411119126406417E-5</v>
      </c>
      <c r="AM110">
        <f t="shared" si="14"/>
        <v>8.5269793341004026E-4</v>
      </c>
      <c r="AN110">
        <f t="shared" si="14"/>
        <v>8.8093196183478424E-5</v>
      </c>
      <c r="AO110">
        <f t="shared" si="14"/>
        <v>-2.9128807424423589E-5</v>
      </c>
      <c r="AP110">
        <f t="shared" si="14"/>
        <v>3.9701097409949903E-4</v>
      </c>
      <c r="AQ110">
        <f t="shared" si="14"/>
        <v>4.5184177780645989E-4</v>
      </c>
    </row>
    <row r="111" spans="1:43" x14ac:dyDescent="0.25">
      <c r="A111" t="s">
        <v>81</v>
      </c>
      <c r="B111">
        <f t="shared" ref="B111:AQ111" si="15">B65-B19</f>
        <v>-1.4754685987496468E-3</v>
      </c>
      <c r="C111">
        <f t="shared" si="15"/>
        <v>1.3174202212732741E-2</v>
      </c>
      <c r="D111">
        <f t="shared" si="15"/>
        <v>3.3817576597611724E-4</v>
      </c>
      <c r="E111">
        <f t="shared" si="15"/>
        <v>-7.4508889886869415E-3</v>
      </c>
      <c r="F111">
        <f t="shared" si="15"/>
        <v>-9.452760174267846E-3</v>
      </c>
      <c r="G111">
        <f t="shared" si="15"/>
        <v>-1.9935708191766641E-3</v>
      </c>
      <c r="H111">
        <f t="shared" si="15"/>
        <v>-3.3807251106289364E-3</v>
      </c>
      <c r="I111">
        <f t="shared" si="15"/>
        <v>-4.7113441559591615E-3</v>
      </c>
      <c r="J111">
        <f t="shared" si="15"/>
        <v>-1.286557896297296E-3</v>
      </c>
      <c r="K111">
        <f t="shared" si="15"/>
        <v>4.5397615809529982E-3</v>
      </c>
      <c r="L111">
        <f t="shared" si="15"/>
        <v>-4.8590160276014219E-3</v>
      </c>
      <c r="M111">
        <f t="shared" si="15"/>
        <v>-5.0107708901537054E-3</v>
      </c>
      <c r="N111">
        <f t="shared" si="15"/>
        <v>3.0941302151235631E-3</v>
      </c>
      <c r="O111">
        <f t="shared" si="15"/>
        <v>7.5934772569388937E-4</v>
      </c>
      <c r="P111">
        <f t="shared" si="15"/>
        <v>3.760126787135784E-3</v>
      </c>
      <c r="Q111">
        <f t="shared" si="15"/>
        <v>0.49770660210896955</v>
      </c>
      <c r="R111">
        <f t="shared" si="15"/>
        <v>3.5107981943002524E-3</v>
      </c>
      <c r="S111">
        <f t="shared" si="15"/>
        <v>0.21866852541779574</v>
      </c>
      <c r="T111">
        <f t="shared" si="15"/>
        <v>8.6131890078924647E-3</v>
      </c>
      <c r="U111">
        <f t="shared" si="15"/>
        <v>3.0951096680579101E-2</v>
      </c>
      <c r="V111">
        <f t="shared" si="15"/>
        <v>0.11332362602833217</v>
      </c>
      <c r="W111">
        <f t="shared" si="15"/>
        <v>2.262084734810714E-2</v>
      </c>
      <c r="X111">
        <f t="shared" si="15"/>
        <v>-1.1540860862288511E-2</v>
      </c>
      <c r="Y111">
        <f t="shared" si="15"/>
        <v>3.0475077357851647E-2</v>
      </c>
      <c r="Z111">
        <f t="shared" si="15"/>
        <v>1.0233545707553852E-3</v>
      </c>
      <c r="AA111">
        <f t="shared" si="15"/>
        <v>6.0308689399315128E-4</v>
      </c>
      <c r="AB111">
        <f t="shared" si="15"/>
        <v>3.1872552812612102E-5</v>
      </c>
      <c r="AC111">
        <f t="shared" si="15"/>
        <v>7.6728147387295206E-2</v>
      </c>
      <c r="AD111">
        <f t="shared" si="15"/>
        <v>-2.9195403843830839E-3</v>
      </c>
      <c r="AE111">
        <f t="shared" si="15"/>
        <v>-3.7480620310001499E-3</v>
      </c>
      <c r="AF111">
        <f t="shared" si="15"/>
        <v>-1.7751442192730314E-3</v>
      </c>
      <c r="AG111">
        <f t="shared" si="15"/>
        <v>-1.9062999910925019E-3</v>
      </c>
      <c r="AH111">
        <f t="shared" si="15"/>
        <v>-3.4765611652067506E-3</v>
      </c>
      <c r="AI111">
        <f t="shared" si="15"/>
        <v>-1.4839330637240202E-3</v>
      </c>
      <c r="AJ111">
        <f t="shared" si="15"/>
        <v>-5.3465135091934298E-4</v>
      </c>
      <c r="AK111">
        <f t="shared" si="15"/>
        <v>-3.4689706694580819E-3</v>
      </c>
      <c r="AL111">
        <f t="shared" si="15"/>
        <v>-9.4330081134863942E-4</v>
      </c>
      <c r="AM111">
        <f t="shared" si="15"/>
        <v>6.5899281487357304E-3</v>
      </c>
      <c r="AN111">
        <f t="shared" si="15"/>
        <v>5.922367171231782E-5</v>
      </c>
      <c r="AO111">
        <f t="shared" si="15"/>
        <v>7.4666620437244214E-4</v>
      </c>
      <c r="AP111">
        <f t="shared" si="15"/>
        <v>1.7100300738407115E-3</v>
      </c>
      <c r="AQ111">
        <f t="shared" si="15"/>
        <v>3.6229591917606919E-2</v>
      </c>
    </row>
    <row r="112" spans="1:43" x14ac:dyDescent="0.25">
      <c r="A112" t="s">
        <v>82</v>
      </c>
      <c r="B112">
        <f t="shared" ref="B112:AQ112" si="16">B66-B20</f>
        <v>-1.6892946010660506E-4</v>
      </c>
      <c r="C112">
        <f t="shared" si="16"/>
        <v>1.1114363726729237E-4</v>
      </c>
      <c r="D112">
        <f t="shared" si="16"/>
        <v>2.5015852615610616E-6</v>
      </c>
      <c r="E112">
        <f t="shared" si="16"/>
        <v>-6.8537504006140732E-4</v>
      </c>
      <c r="F112">
        <f t="shared" si="16"/>
        <v>-6.9822779008633972E-4</v>
      </c>
      <c r="G112">
        <f t="shared" si="16"/>
        <v>-2.4162222847061093E-4</v>
      </c>
      <c r="H112">
        <f t="shared" si="16"/>
        <v>-5.2065092512768485E-4</v>
      </c>
      <c r="I112">
        <f t="shared" si="16"/>
        <v>-4.0349934546656121E-4</v>
      </c>
      <c r="J112">
        <f t="shared" si="16"/>
        <v>-1.6072006759204084E-4</v>
      </c>
      <c r="K112">
        <f t="shared" si="16"/>
        <v>3.2172568746890496E-4</v>
      </c>
      <c r="L112">
        <f t="shared" si="16"/>
        <v>1.1162205963768186E-3</v>
      </c>
      <c r="M112">
        <f t="shared" si="16"/>
        <v>-1.642575869678119E-4</v>
      </c>
      <c r="N112">
        <f t="shared" si="16"/>
        <v>5.466501230936378E-4</v>
      </c>
      <c r="O112">
        <f t="shared" si="16"/>
        <v>1.8649450237363617E-4</v>
      </c>
      <c r="P112">
        <f t="shared" si="16"/>
        <v>1.8313243265059595E-4</v>
      </c>
      <c r="Q112">
        <f t="shared" si="16"/>
        <v>1.1989558464793827E-3</v>
      </c>
      <c r="R112">
        <f t="shared" si="16"/>
        <v>0.2579976532324304</v>
      </c>
      <c r="S112">
        <f t="shared" si="16"/>
        <v>1.1739477660121539E-2</v>
      </c>
      <c r="T112">
        <f t="shared" si="16"/>
        <v>4.300327512286501E-3</v>
      </c>
      <c r="U112">
        <f t="shared" si="16"/>
        <v>2.7452782297692241E-2</v>
      </c>
      <c r="V112">
        <f t="shared" si="16"/>
        <v>4.195460042367892E-3</v>
      </c>
      <c r="W112">
        <f t="shared" si="16"/>
        <v>-5.5860968298065505E-4</v>
      </c>
      <c r="X112">
        <f t="shared" si="16"/>
        <v>-1.487647241037809E-3</v>
      </c>
      <c r="Y112">
        <f t="shared" si="16"/>
        <v>4.2717903153635163E-4</v>
      </c>
      <c r="Z112">
        <f t="shared" si="16"/>
        <v>-2.7142869433031519E-5</v>
      </c>
      <c r="AA112">
        <f t="shared" si="16"/>
        <v>-6.5197497371208488E-5</v>
      </c>
      <c r="AB112">
        <f t="shared" si="16"/>
        <v>-2.813854785308136E-4</v>
      </c>
      <c r="AC112">
        <f t="shared" si="16"/>
        <v>2.6769983022036916E-3</v>
      </c>
      <c r="AD112">
        <f t="shared" si="16"/>
        <v>-3.439575842884246E-4</v>
      </c>
      <c r="AE112">
        <f t="shared" si="16"/>
        <v>-3.9780776845714505E-4</v>
      </c>
      <c r="AF112">
        <f t="shared" si="16"/>
        <v>-2.3744648673338533E-4</v>
      </c>
      <c r="AG112">
        <f t="shared" si="16"/>
        <v>-3.2375884500859863E-4</v>
      </c>
      <c r="AH112">
        <f t="shared" si="16"/>
        <v>-9.2479999658466236E-4</v>
      </c>
      <c r="AI112">
        <f t="shared" si="16"/>
        <v>-3.0945355376011118E-4</v>
      </c>
      <c r="AJ112">
        <f t="shared" si="16"/>
        <v>-9.0033293744467928E-5</v>
      </c>
      <c r="AK112">
        <f t="shared" si="16"/>
        <v>-2.2253446006687854E-4</v>
      </c>
      <c r="AL112">
        <f t="shared" si="16"/>
        <v>-1.1478667831491573E-4</v>
      </c>
      <c r="AM112">
        <f t="shared" si="16"/>
        <v>3.2611430995977786E-4</v>
      </c>
      <c r="AN112">
        <f t="shared" si="16"/>
        <v>3.3864697706717284E-5</v>
      </c>
      <c r="AO112">
        <f t="shared" si="16"/>
        <v>5.9684161609170139E-4</v>
      </c>
      <c r="AP112">
        <f t="shared" si="16"/>
        <v>-3.8836735972159381E-5</v>
      </c>
      <c r="AQ112">
        <f t="shared" si="16"/>
        <v>1.8854084259283396E-3</v>
      </c>
    </row>
    <row r="113" spans="1:43" x14ac:dyDescent="0.25">
      <c r="A113" t="s">
        <v>11</v>
      </c>
      <c r="B113">
        <f t="shared" ref="B113:AQ113" si="17">B67-B21</f>
        <v>5.378763262895477E-3</v>
      </c>
      <c r="C113">
        <f t="shared" si="17"/>
        <v>3.5053807107453275E-2</v>
      </c>
      <c r="D113">
        <f t="shared" si="17"/>
        <v>9.7969365531291498E-5</v>
      </c>
      <c r="E113">
        <f t="shared" si="17"/>
        <v>1.3091836918349047E-2</v>
      </c>
      <c r="F113">
        <f t="shared" si="17"/>
        <v>1.4577565963599867E-2</v>
      </c>
      <c r="G113">
        <f t="shared" si="17"/>
        <v>1.1654321497593344E-2</v>
      </c>
      <c r="H113">
        <f t="shared" si="17"/>
        <v>1.09568401139739E-2</v>
      </c>
      <c r="I113">
        <f t="shared" si="17"/>
        <v>2.6176964714892715E-2</v>
      </c>
      <c r="J113">
        <f t="shared" si="17"/>
        <v>4.5484730183528114E-3</v>
      </c>
      <c r="K113">
        <f t="shared" si="17"/>
        <v>4.5632640729319739E-3</v>
      </c>
      <c r="L113">
        <f t="shared" si="17"/>
        <v>2.1379101486578905E-3</v>
      </c>
      <c r="M113">
        <f t="shared" si="17"/>
        <v>8.7100537669268906E-3</v>
      </c>
      <c r="N113">
        <f t="shared" si="17"/>
        <v>2.0432623157673472E-2</v>
      </c>
      <c r="O113">
        <f t="shared" si="17"/>
        <v>1.4253969150583506E-2</v>
      </c>
      <c r="P113">
        <f t="shared" si="17"/>
        <v>7.4165198316922523E-3</v>
      </c>
      <c r="Q113">
        <f t="shared" si="17"/>
        <v>5.0914009079866245E-3</v>
      </c>
      <c r="R113">
        <f t="shared" si="17"/>
        <v>7.1032926483137427E-3</v>
      </c>
      <c r="S113">
        <f t="shared" si="17"/>
        <v>0.11680357038680977</v>
      </c>
      <c r="T113">
        <f t="shared" si="17"/>
        <v>1.0114011849158173E-2</v>
      </c>
      <c r="U113">
        <f t="shared" si="17"/>
        <v>3.301392042324814E-2</v>
      </c>
      <c r="V113">
        <f t="shared" si="17"/>
        <v>8.3563298956728538E-2</v>
      </c>
      <c r="W113">
        <f t="shared" si="17"/>
        <v>4.6400494577526194E-2</v>
      </c>
      <c r="X113">
        <f t="shared" si="17"/>
        <v>0.10213902229230905</v>
      </c>
      <c r="Y113">
        <f t="shared" si="17"/>
        <v>4.6173736288558448E-2</v>
      </c>
      <c r="Z113">
        <f t="shared" si="17"/>
        <v>4.4949276001493921E-3</v>
      </c>
      <c r="AA113">
        <f t="shared" si="17"/>
        <v>-1.1768176480270619E-4</v>
      </c>
      <c r="AB113">
        <f t="shared" si="17"/>
        <v>6.2056129290498155E-3</v>
      </c>
      <c r="AC113">
        <f t="shared" si="17"/>
        <v>7.4107533006578907E-2</v>
      </c>
      <c r="AD113">
        <f t="shared" si="17"/>
        <v>3.0825541279968826E-3</v>
      </c>
      <c r="AE113">
        <f t="shared" si="17"/>
        <v>5.4000333075561449E-3</v>
      </c>
      <c r="AF113">
        <f t="shared" si="17"/>
        <v>5.1048097915315878E-3</v>
      </c>
      <c r="AG113">
        <f t="shared" si="17"/>
        <v>1.1598336684469125E-3</v>
      </c>
      <c r="AH113">
        <f t="shared" si="17"/>
        <v>1.6435766534970407E-3</v>
      </c>
      <c r="AI113">
        <f t="shared" si="17"/>
        <v>1.2093668204191869E-3</v>
      </c>
      <c r="AJ113">
        <f t="shared" si="17"/>
        <v>6.4730570501959873E-4</v>
      </c>
      <c r="AK113">
        <f t="shared" si="17"/>
        <v>6.699116354070586E-4</v>
      </c>
      <c r="AL113">
        <f t="shared" si="17"/>
        <v>6.1559925577385549E-3</v>
      </c>
      <c r="AM113">
        <f t="shared" si="17"/>
        <v>2.8979466687036512E-3</v>
      </c>
      <c r="AN113">
        <f t="shared" si="17"/>
        <v>2.339135842772453E-3</v>
      </c>
      <c r="AO113">
        <f t="shared" si="17"/>
        <v>1.7187300562783441E-3</v>
      </c>
      <c r="AP113">
        <f t="shared" si="17"/>
        <v>7.0143215716940537E-3</v>
      </c>
      <c r="AQ113">
        <f t="shared" si="17"/>
        <v>-5.9104951330683872E-4</v>
      </c>
    </row>
    <row r="114" spans="1:43" x14ac:dyDescent="0.25">
      <c r="A114" t="s">
        <v>12</v>
      </c>
      <c r="B114">
        <f t="shared" ref="B114:AQ114" si="18">B68-B22</f>
        <v>7.7028650833173892E-3</v>
      </c>
      <c r="C114">
        <f t="shared" si="18"/>
        <v>-5.1726107431239602E-3</v>
      </c>
      <c r="D114">
        <f t="shared" si="18"/>
        <v>-7.818883063017188E-4</v>
      </c>
      <c r="E114">
        <f t="shared" si="18"/>
        <v>6.4365649315556803E-3</v>
      </c>
      <c r="F114">
        <f t="shared" si="18"/>
        <v>7.2508275930232161E-3</v>
      </c>
      <c r="G114">
        <f t="shared" si="18"/>
        <v>7.9195502085357902E-3</v>
      </c>
      <c r="H114">
        <f t="shared" si="18"/>
        <v>2.8765026680316316E-2</v>
      </c>
      <c r="I114">
        <f t="shared" si="18"/>
        <v>1.2510447379909277E-2</v>
      </c>
      <c r="J114">
        <f t="shared" si="18"/>
        <v>8.0435944725997226E-3</v>
      </c>
      <c r="K114">
        <f t="shared" si="18"/>
        <v>1.5582799401375124E-3</v>
      </c>
      <c r="L114">
        <f t="shared" si="18"/>
        <v>8.8534393829228612E-3</v>
      </c>
      <c r="M114">
        <f t="shared" si="18"/>
        <v>1.2562289169571226E-2</v>
      </c>
      <c r="N114">
        <f t="shared" si="18"/>
        <v>1.4290787509203252E-2</v>
      </c>
      <c r="O114">
        <f t="shared" si="18"/>
        <v>-2.6153112619929234E-3</v>
      </c>
      <c r="P114">
        <f t="shared" si="18"/>
        <v>-3.2680849513428978E-3</v>
      </c>
      <c r="Q114">
        <f t="shared" si="18"/>
        <v>1.0097542385369231E-3</v>
      </c>
      <c r="R114">
        <f t="shared" si="18"/>
        <v>-6.8873245381530885E-4</v>
      </c>
      <c r="S114">
        <f t="shared" si="18"/>
        <v>1.3057640494459096E-2</v>
      </c>
      <c r="T114">
        <f t="shared" si="18"/>
        <v>0.13943738029001085</v>
      </c>
      <c r="U114">
        <f t="shared" si="18"/>
        <v>3.8673363176517823E-2</v>
      </c>
      <c r="V114">
        <f t="shared" si="18"/>
        <v>3.2552573740555125E-2</v>
      </c>
      <c r="W114">
        <f t="shared" si="18"/>
        <v>2.2749658778109878E-2</v>
      </c>
      <c r="X114">
        <f t="shared" si="18"/>
        <v>3.6766436269535963E-2</v>
      </c>
      <c r="Y114">
        <f t="shared" si="18"/>
        <v>2.001844899547715E-2</v>
      </c>
      <c r="Z114">
        <f t="shared" si="18"/>
        <v>4.8843353236241319E-4</v>
      </c>
      <c r="AA114">
        <f t="shared" si="18"/>
        <v>-8.0434785946008065E-4</v>
      </c>
      <c r="AB114">
        <f t="shared" si="18"/>
        <v>6.3546573389510006E-3</v>
      </c>
      <c r="AC114">
        <f t="shared" si="18"/>
        <v>7.0264007766212989E-3</v>
      </c>
      <c r="AD114">
        <f t="shared" si="18"/>
        <v>4.0859782741486756E-3</v>
      </c>
      <c r="AE114">
        <f t="shared" si="18"/>
        <v>1.0328018068219544E-2</v>
      </c>
      <c r="AF114">
        <f t="shared" si="18"/>
        <v>4.3969034573610828E-3</v>
      </c>
      <c r="AG114">
        <f t="shared" si="18"/>
        <v>1.0389865287977746E-2</v>
      </c>
      <c r="AH114">
        <f t="shared" si="18"/>
        <v>2.1863616886251387E-2</v>
      </c>
      <c r="AI114">
        <f t="shared" si="18"/>
        <v>2.4814054319114716E-2</v>
      </c>
      <c r="AJ114">
        <f t="shared" si="18"/>
        <v>1.9989211877733527E-3</v>
      </c>
      <c r="AK114">
        <f t="shared" si="18"/>
        <v>1.5298977585411968E-3</v>
      </c>
      <c r="AL114">
        <f t="shared" si="18"/>
        <v>2.2509138594055782E-2</v>
      </c>
      <c r="AM114">
        <f t="shared" si="18"/>
        <v>2.9341067691697402E-3</v>
      </c>
      <c r="AN114">
        <f t="shared" si="18"/>
        <v>5.7694010599864285E-3</v>
      </c>
      <c r="AO114">
        <f t="shared" si="18"/>
        <v>1.6638974664621976E-2</v>
      </c>
      <c r="AP114">
        <f t="shared" si="18"/>
        <v>3.1314349552463039E-2</v>
      </c>
      <c r="AQ114">
        <f t="shared" si="18"/>
        <v>-4.3383067881567312E-5</v>
      </c>
    </row>
    <row r="115" spans="1:43" x14ac:dyDescent="0.25">
      <c r="A115" t="s">
        <v>13</v>
      </c>
      <c r="B115">
        <f t="shared" ref="B115:AQ115" si="19">B69-B23</f>
        <v>1.229869291017598E-3</v>
      </c>
      <c r="C115">
        <f t="shared" si="19"/>
        <v>4.224424886601354E-3</v>
      </c>
      <c r="D115">
        <f t="shared" si="19"/>
        <v>-4.5721832785342812E-4</v>
      </c>
      <c r="E115">
        <f t="shared" si="19"/>
        <v>7.1635756236713205E-3</v>
      </c>
      <c r="F115">
        <f t="shared" si="19"/>
        <v>4.778764593181363E-3</v>
      </c>
      <c r="G115">
        <f t="shared" si="19"/>
        <v>3.4028183848616739E-3</v>
      </c>
      <c r="H115">
        <f t="shared" si="19"/>
        <v>1.0111843212144988E-2</v>
      </c>
      <c r="I115">
        <f t="shared" si="19"/>
        <v>5.9980166070102052E-3</v>
      </c>
      <c r="J115">
        <f t="shared" si="19"/>
        <v>4.1131796667001393E-3</v>
      </c>
      <c r="K115">
        <f t="shared" si="19"/>
        <v>7.5700436686745658E-4</v>
      </c>
      <c r="L115">
        <f t="shared" si="19"/>
        <v>2.3867993621214324E-3</v>
      </c>
      <c r="M115">
        <f t="shared" si="19"/>
        <v>4.9743368361243444E-3</v>
      </c>
      <c r="N115">
        <f t="shared" si="19"/>
        <v>3.9995512733003915E-3</v>
      </c>
      <c r="O115">
        <f t="shared" si="19"/>
        <v>1.973187776058346E-3</v>
      </c>
      <c r="P115">
        <f t="shared" si="19"/>
        <v>-1.3328478073994059E-3</v>
      </c>
      <c r="Q115">
        <f t="shared" si="19"/>
        <v>5.3338321050694333E-3</v>
      </c>
      <c r="R115">
        <f t="shared" si="19"/>
        <v>1.3045234850400612E-3</v>
      </c>
      <c r="S115">
        <f t="shared" si="19"/>
        <v>7.5179726761401139E-3</v>
      </c>
      <c r="T115">
        <f t="shared" si="19"/>
        <v>1.8551147379361602E-2</v>
      </c>
      <c r="U115">
        <f t="shared" si="19"/>
        <v>0.10684087811415732</v>
      </c>
      <c r="V115">
        <f t="shared" si="19"/>
        <v>3.0097065573885438E-2</v>
      </c>
      <c r="W115">
        <f t="shared" si="19"/>
        <v>4.9434303500042888E-2</v>
      </c>
      <c r="X115">
        <f t="shared" si="19"/>
        <v>2.9063205545668141E-2</v>
      </c>
      <c r="Y115">
        <f t="shared" si="19"/>
        <v>2.2475305768750366E-2</v>
      </c>
      <c r="Z115">
        <f t="shared" si="19"/>
        <v>1.6145605218167616E-2</v>
      </c>
      <c r="AA115">
        <f t="shared" si="19"/>
        <v>-1.7512801138256279E-4</v>
      </c>
      <c r="AB115">
        <f t="shared" si="19"/>
        <v>7.049338160912578E-3</v>
      </c>
      <c r="AC115">
        <f t="shared" si="19"/>
        <v>3.1422096185445815E-2</v>
      </c>
      <c r="AD115">
        <f t="shared" si="19"/>
        <v>4.1253493499855019E-3</v>
      </c>
      <c r="AE115">
        <f t="shared" si="19"/>
        <v>3.2820870373516694E-3</v>
      </c>
      <c r="AF115">
        <f t="shared" si="19"/>
        <v>4.8523742837867341E-3</v>
      </c>
      <c r="AG115">
        <f t="shared" si="19"/>
        <v>4.2852031507845832E-3</v>
      </c>
      <c r="AH115">
        <f t="shared" si="19"/>
        <v>2.0670918758827931E-2</v>
      </c>
      <c r="AI115">
        <f t="shared" si="19"/>
        <v>3.1084106523204006E-3</v>
      </c>
      <c r="AJ115">
        <f t="shared" si="19"/>
        <v>1.7040883418605627E-3</v>
      </c>
      <c r="AK115">
        <f t="shared" si="19"/>
        <v>1.7810206581856951E-3</v>
      </c>
      <c r="AL115">
        <f t="shared" si="19"/>
        <v>3.4408679819838161E-3</v>
      </c>
      <c r="AM115">
        <f t="shared" si="19"/>
        <v>2.1130610005343402E-3</v>
      </c>
      <c r="AN115">
        <f t="shared" si="19"/>
        <v>2.617200127477552E-3</v>
      </c>
      <c r="AO115">
        <f t="shared" si="19"/>
        <v>2.4402915638942054E-3</v>
      </c>
      <c r="AP115">
        <f t="shared" si="19"/>
        <v>6.6315988865866373E-3</v>
      </c>
      <c r="AQ115">
        <f t="shared" si="19"/>
        <v>-6.0770895634742745E-4</v>
      </c>
    </row>
    <row r="116" spans="1:43" x14ac:dyDescent="0.25">
      <c r="A116" t="s">
        <v>14</v>
      </c>
      <c r="B116">
        <f t="shared" ref="B116:AQ116" si="20">B70-B24</f>
        <v>9.0854349624641013E-3</v>
      </c>
      <c r="C116">
        <f t="shared" si="20"/>
        <v>2.8019536557153977E-2</v>
      </c>
      <c r="D116">
        <f t="shared" si="20"/>
        <v>1.0248283269201205E-4</v>
      </c>
      <c r="E116">
        <f t="shared" si="20"/>
        <v>1.4196057465164821E-2</v>
      </c>
      <c r="F116">
        <f t="shared" si="20"/>
        <v>1.9971761832817608E-2</v>
      </c>
      <c r="G116">
        <f t="shared" si="20"/>
        <v>2.4630902067039129E-3</v>
      </c>
      <c r="H116">
        <f t="shared" si="20"/>
        <v>1.4189523430948547E-2</v>
      </c>
      <c r="I116">
        <f t="shared" si="20"/>
        <v>5.5980563734188095E-3</v>
      </c>
      <c r="J116">
        <f t="shared" si="20"/>
        <v>3.7524506317310694E-3</v>
      </c>
      <c r="K116">
        <f t="shared" si="20"/>
        <v>2.5452146381524823E-3</v>
      </c>
      <c r="L116">
        <f t="shared" si="20"/>
        <v>-5.9185672875521165E-4</v>
      </c>
      <c r="M116">
        <f t="shared" si="20"/>
        <v>5.405984384944767E-3</v>
      </c>
      <c r="N116">
        <f t="shared" si="20"/>
        <v>1.3368199334477769E-2</v>
      </c>
      <c r="O116">
        <f t="shared" si="20"/>
        <v>9.9316598567750283E-3</v>
      </c>
      <c r="P116">
        <f t="shared" si="20"/>
        <v>2.3113830578502352E-3</v>
      </c>
      <c r="Q116">
        <f t="shared" si="20"/>
        <v>5.5493802383472981E-3</v>
      </c>
      <c r="R116">
        <f t="shared" si="20"/>
        <v>4.878164874808336E-3</v>
      </c>
      <c r="S116">
        <f t="shared" si="20"/>
        <v>1.9195071819420487E-2</v>
      </c>
      <c r="T116">
        <f t="shared" si="20"/>
        <v>8.2162753298422025E-3</v>
      </c>
      <c r="U116">
        <f t="shared" si="20"/>
        <v>1.9214322512778031E-2</v>
      </c>
      <c r="V116">
        <f t="shared" si="20"/>
        <v>0.11511779319585835</v>
      </c>
      <c r="W116">
        <f t="shared" si="20"/>
        <v>1.7279718682742622E-2</v>
      </c>
      <c r="X116">
        <f t="shared" si="20"/>
        <v>6.1229406736647125E-2</v>
      </c>
      <c r="Y116">
        <f t="shared" si="20"/>
        <v>2.1990630185488729E-2</v>
      </c>
      <c r="Z116">
        <f t="shared" si="20"/>
        <v>9.5101361193470294E-3</v>
      </c>
      <c r="AA116">
        <f t="shared" si="20"/>
        <v>7.4443657079499188E-5</v>
      </c>
      <c r="AB116">
        <f t="shared" si="20"/>
        <v>1.3347362865880993E-2</v>
      </c>
      <c r="AC116">
        <f t="shared" si="20"/>
        <v>1.7734500787371269E-2</v>
      </c>
      <c r="AD116">
        <f t="shared" si="20"/>
        <v>1.6604400392119974E-3</v>
      </c>
      <c r="AE116">
        <f t="shared" si="20"/>
        <v>6.5805738467952738E-3</v>
      </c>
      <c r="AF116">
        <f t="shared" si="20"/>
        <v>3.7581398651326741E-4</v>
      </c>
      <c r="AG116">
        <f t="shared" si="20"/>
        <v>1.9925150890820844E-4</v>
      </c>
      <c r="AH116">
        <f t="shared" si="20"/>
        <v>1.429512082888646E-3</v>
      </c>
      <c r="AI116">
        <f t="shared" si="20"/>
        <v>7.248125628270066E-4</v>
      </c>
      <c r="AJ116">
        <f t="shared" si="20"/>
        <v>1.3897356538247039E-4</v>
      </c>
      <c r="AK116">
        <f t="shared" si="20"/>
        <v>9.9023972020172331E-4</v>
      </c>
      <c r="AL116">
        <f t="shared" si="20"/>
        <v>4.3557231996305358E-3</v>
      </c>
      <c r="AM116">
        <f t="shared" si="20"/>
        <v>7.741744828903555E-4</v>
      </c>
      <c r="AN116">
        <f t="shared" si="20"/>
        <v>1.4989580734528847E-3</v>
      </c>
      <c r="AO116">
        <f t="shared" si="20"/>
        <v>2.2238642272993216E-3</v>
      </c>
      <c r="AP116">
        <f t="shared" si="20"/>
        <v>5.8217596700073067E-3</v>
      </c>
      <c r="AQ116">
        <f t="shared" si="20"/>
        <v>-6.3620417413234951E-4</v>
      </c>
    </row>
    <row r="117" spans="1:43" x14ac:dyDescent="0.25">
      <c r="A117" t="s">
        <v>15</v>
      </c>
      <c r="B117">
        <f t="shared" ref="B117:AQ117" si="21">B71-B25</f>
        <v>2.8047199145929047E-3</v>
      </c>
      <c r="C117">
        <f t="shared" si="21"/>
        <v>-7.8771223110710967E-4</v>
      </c>
      <c r="D117">
        <f t="shared" si="21"/>
        <v>-1.7463016995300043E-4</v>
      </c>
      <c r="E117">
        <f t="shared" si="21"/>
        <v>1.3605558782959959E-2</v>
      </c>
      <c r="F117">
        <f t="shared" si="21"/>
        <v>5.3484861921358623E-3</v>
      </c>
      <c r="G117">
        <f t="shared" si="21"/>
        <v>3.956667730841368E-3</v>
      </c>
      <c r="H117">
        <f t="shared" si="21"/>
        <v>1.0753300768886342E-2</v>
      </c>
      <c r="I117">
        <f t="shared" si="21"/>
        <v>6.5177017649478723E-3</v>
      </c>
      <c r="J117">
        <f t="shared" si="21"/>
        <v>4.770766753757455E-3</v>
      </c>
      <c r="K117">
        <f t="shared" si="21"/>
        <v>4.4400849142418961E-4</v>
      </c>
      <c r="L117">
        <f t="shared" si="21"/>
        <v>3.4859607865950644E-3</v>
      </c>
      <c r="M117">
        <f t="shared" si="21"/>
        <v>5.8934535691987427E-3</v>
      </c>
      <c r="N117">
        <f t="shared" si="21"/>
        <v>6.2144373470279842E-3</v>
      </c>
      <c r="O117">
        <f t="shared" si="21"/>
        <v>3.0222552773916975E-3</v>
      </c>
      <c r="P117">
        <f t="shared" si="21"/>
        <v>1.3228988744011964E-2</v>
      </c>
      <c r="Q117">
        <f t="shared" si="21"/>
        <v>9.3309922874957761E-4</v>
      </c>
      <c r="R117">
        <f t="shared" si="21"/>
        <v>2.8008033010587722E-3</v>
      </c>
      <c r="S117">
        <f t="shared" si="21"/>
        <v>8.0116934575332199E-3</v>
      </c>
      <c r="T117">
        <f t="shared" si="21"/>
        <v>6.1944698560389656E-3</v>
      </c>
      <c r="U117">
        <f t="shared" si="21"/>
        <v>2.2404949199545714E-2</v>
      </c>
      <c r="V117">
        <f t="shared" si="21"/>
        <v>1.7497901749852135E-2</v>
      </c>
      <c r="W117">
        <f t="shared" si="21"/>
        <v>0.2633100783802621</v>
      </c>
      <c r="X117">
        <f t="shared" si="21"/>
        <v>1.3490717514602969E-2</v>
      </c>
      <c r="Y117">
        <f t="shared" si="21"/>
        <v>7.6038181603105184E-3</v>
      </c>
      <c r="Z117">
        <f t="shared" si="21"/>
        <v>5.3082935214954175E-4</v>
      </c>
      <c r="AA117">
        <f t="shared" si="21"/>
        <v>2.4004713901431882E-4</v>
      </c>
      <c r="AB117">
        <f t="shared" si="21"/>
        <v>1.0896386656419598E-2</v>
      </c>
      <c r="AC117">
        <f t="shared" si="21"/>
        <v>6.7439099412232931E-3</v>
      </c>
      <c r="AD117">
        <f t="shared" si="21"/>
        <v>5.6122798808149691E-3</v>
      </c>
      <c r="AE117">
        <f t="shared" si="21"/>
        <v>1.8909856143717693E-2</v>
      </c>
      <c r="AF117">
        <f t="shared" si="21"/>
        <v>1.8097900408662402E-3</v>
      </c>
      <c r="AG117">
        <f t="shared" si="21"/>
        <v>2.2363698535655678E-3</v>
      </c>
      <c r="AH117">
        <f t="shared" si="21"/>
        <v>5.1184063986288927E-3</v>
      </c>
      <c r="AI117">
        <f t="shared" si="21"/>
        <v>1.5182148461655766E-3</v>
      </c>
      <c r="AJ117">
        <f t="shared" si="21"/>
        <v>9.4638894562022009E-4</v>
      </c>
      <c r="AK117">
        <f t="shared" si="21"/>
        <v>9.0329614455385916E-4</v>
      </c>
      <c r="AL117">
        <f t="shared" si="21"/>
        <v>3.8350798009885081E-3</v>
      </c>
      <c r="AM117">
        <f t="shared" si="21"/>
        <v>3.4481753602681035E-3</v>
      </c>
      <c r="AN117">
        <f t="shared" si="21"/>
        <v>1.6655453737778477E-3</v>
      </c>
      <c r="AO117">
        <f t="shared" si="21"/>
        <v>2.7341893834599571E-3</v>
      </c>
      <c r="AP117">
        <f t="shared" si="21"/>
        <v>3.5442675138750825E-3</v>
      </c>
      <c r="AQ117">
        <f t="shared" si="21"/>
        <v>-1.2069048472316116E-4</v>
      </c>
    </row>
    <row r="118" spans="1:43" x14ac:dyDescent="0.25">
      <c r="A118" t="s">
        <v>16</v>
      </c>
      <c r="B118">
        <f t="shared" ref="B118:AQ118" si="22">B72-B26</f>
        <v>1.0710822087706344E-3</v>
      </c>
      <c r="C118">
        <f t="shared" si="22"/>
        <v>5.086705033896826E-2</v>
      </c>
      <c r="D118">
        <f t="shared" si="22"/>
        <v>2.1675672853648762E-4</v>
      </c>
      <c r="E118">
        <f t="shared" si="22"/>
        <v>7.6633411551816277E-3</v>
      </c>
      <c r="F118">
        <f t="shared" si="22"/>
        <v>2.2895578532299348E-3</v>
      </c>
      <c r="G118">
        <f t="shared" si="22"/>
        <v>2.1367615260676999E-3</v>
      </c>
      <c r="H118">
        <f t="shared" si="22"/>
        <v>9.3721708108107284E-3</v>
      </c>
      <c r="I118">
        <f t="shared" si="22"/>
        <v>3.9463546539984492E-3</v>
      </c>
      <c r="J118">
        <f t="shared" si="22"/>
        <v>2.20484731364685E-3</v>
      </c>
      <c r="K118">
        <f t="shared" si="22"/>
        <v>6.9896243371094294E-4</v>
      </c>
      <c r="L118">
        <f t="shared" si="22"/>
        <v>-5.7467423920857519E-3</v>
      </c>
      <c r="M118">
        <f t="shared" si="22"/>
        <v>2.4948061659899874E-3</v>
      </c>
      <c r="N118">
        <f t="shared" si="22"/>
        <v>3.2271290945154853E-3</v>
      </c>
      <c r="O118">
        <f t="shared" si="22"/>
        <v>2.0394239320694656E-4</v>
      </c>
      <c r="P118">
        <f t="shared" si="22"/>
        <v>8.123132193861827E-5</v>
      </c>
      <c r="Q118">
        <f t="shared" si="22"/>
        <v>5.2961658208613906E-4</v>
      </c>
      <c r="R118">
        <f t="shared" si="22"/>
        <v>-1.0753528904593664E-5</v>
      </c>
      <c r="S118">
        <f t="shared" si="22"/>
        <v>4.7709006442621426E-3</v>
      </c>
      <c r="T118">
        <f t="shared" si="22"/>
        <v>2.7604436705718697E-3</v>
      </c>
      <c r="U118">
        <f t="shared" si="22"/>
        <v>3.1627087076827789E-3</v>
      </c>
      <c r="V118">
        <f t="shared" si="22"/>
        <v>6.0156844218902036E-3</v>
      </c>
      <c r="W118">
        <f t="shared" si="22"/>
        <v>2.2345783142134318E-3</v>
      </c>
      <c r="X118">
        <f t="shared" si="22"/>
        <v>4.7339821118809633E-2</v>
      </c>
      <c r="Y118">
        <f t="shared" si="22"/>
        <v>3.4993955825000592E-3</v>
      </c>
      <c r="Z118">
        <f t="shared" si="22"/>
        <v>5.6665599091113158E-4</v>
      </c>
      <c r="AA118">
        <f t="shared" si="22"/>
        <v>3.9975209363068401E-4</v>
      </c>
      <c r="AB118">
        <f t="shared" si="22"/>
        <v>1.3179582659407418E-3</v>
      </c>
      <c r="AC118">
        <f t="shared" si="22"/>
        <v>2.1821145440271768E-3</v>
      </c>
      <c r="AD118">
        <f t="shared" si="22"/>
        <v>5.180963590194928E-5</v>
      </c>
      <c r="AE118">
        <f t="shared" si="22"/>
        <v>6.1184064054815961E-3</v>
      </c>
      <c r="AF118">
        <f t="shared" si="22"/>
        <v>4.6594304501592748E-4</v>
      </c>
      <c r="AG118">
        <f t="shared" si="22"/>
        <v>2.2432844470201776E-4</v>
      </c>
      <c r="AH118">
        <f t="shared" si="22"/>
        <v>1.9186778196851598E-4</v>
      </c>
      <c r="AI118">
        <f t="shared" si="22"/>
        <v>3.848162452719525E-4</v>
      </c>
      <c r="AJ118">
        <f t="shared" si="22"/>
        <v>4.0887155651973058E-4</v>
      </c>
      <c r="AK118">
        <f t="shared" si="22"/>
        <v>-3.7440343494752644E-4</v>
      </c>
      <c r="AL118">
        <f t="shared" si="22"/>
        <v>9.877432371159249E-4</v>
      </c>
      <c r="AM118">
        <f t="shared" si="22"/>
        <v>2.3368988119530231E-3</v>
      </c>
      <c r="AN118">
        <f t="shared" si="22"/>
        <v>3.8917603645913966E-4</v>
      </c>
      <c r="AO118">
        <f t="shared" si="22"/>
        <v>1.0614535761408828E-3</v>
      </c>
      <c r="AP118">
        <f t="shared" si="22"/>
        <v>5.4266288622720215E-4</v>
      </c>
      <c r="AQ118">
        <f t="shared" si="22"/>
        <v>-7.2295854932559789E-5</v>
      </c>
    </row>
    <row r="119" spans="1:43" x14ac:dyDescent="0.25">
      <c r="A119" t="s">
        <v>17</v>
      </c>
      <c r="B119">
        <f t="shared" ref="B119:AQ119" si="23">B73-B27</f>
        <v>-6.6600748058798188E-4</v>
      </c>
      <c r="C119">
        <f t="shared" si="23"/>
        <v>-1.4752067439058412E-3</v>
      </c>
      <c r="D119">
        <f t="shared" si="23"/>
        <v>-2.4985125775658923E-4</v>
      </c>
      <c r="E119">
        <f t="shared" si="23"/>
        <v>5.3542898924475888E-3</v>
      </c>
      <c r="F119">
        <f t="shared" si="23"/>
        <v>5.1262249128196883E-3</v>
      </c>
      <c r="G119">
        <f t="shared" si="23"/>
        <v>7.6658902597292128E-3</v>
      </c>
      <c r="H119">
        <f t="shared" si="23"/>
        <v>3.0503511681496644E-2</v>
      </c>
      <c r="I119">
        <f t="shared" si="23"/>
        <v>1.2180875572048045E-2</v>
      </c>
      <c r="J119">
        <f t="shared" si="23"/>
        <v>6.56918622608532E-3</v>
      </c>
      <c r="K119">
        <f t="shared" si="23"/>
        <v>4.5919193445062898E-4</v>
      </c>
      <c r="L119">
        <f t="shared" si="23"/>
        <v>3.7527994616284271E-3</v>
      </c>
      <c r="M119">
        <f t="shared" si="23"/>
        <v>6.8517628291612414E-3</v>
      </c>
      <c r="N119">
        <f t="shared" si="23"/>
        <v>-1.8853518970154428E-3</v>
      </c>
      <c r="O119">
        <f t="shared" si="23"/>
        <v>8.6944510484062939E-5</v>
      </c>
      <c r="P119">
        <f t="shared" si="23"/>
        <v>-3.9766117319883619E-4</v>
      </c>
      <c r="Q119">
        <f t="shared" si="23"/>
        <v>5.034644165946535E-5</v>
      </c>
      <c r="R119">
        <f t="shared" si="23"/>
        <v>3.1245479936392042E-4</v>
      </c>
      <c r="S119">
        <f t="shared" si="23"/>
        <v>8.8203277694987783E-3</v>
      </c>
      <c r="T119">
        <f t="shared" si="23"/>
        <v>6.7214483073792563E-3</v>
      </c>
      <c r="U119">
        <f t="shared" si="23"/>
        <v>7.610184591775768E-3</v>
      </c>
      <c r="V119">
        <f t="shared" si="23"/>
        <v>8.7164617275271392E-3</v>
      </c>
      <c r="W119">
        <f t="shared" si="23"/>
        <v>4.3825548268888312E-3</v>
      </c>
      <c r="X119">
        <f t="shared" si="23"/>
        <v>1.7615594870338161E-2</v>
      </c>
      <c r="Y119">
        <f t="shared" si="23"/>
        <v>3.4224101205248658E-2</v>
      </c>
      <c r="Z119">
        <f t="shared" si="23"/>
        <v>-2.5209959321897973E-4</v>
      </c>
      <c r="AA119">
        <f t="shared" si="23"/>
        <v>-1.0802384227229955E-4</v>
      </c>
      <c r="AB119">
        <f t="shared" si="23"/>
        <v>2.9417345947431186E-3</v>
      </c>
      <c r="AC119">
        <f t="shared" si="23"/>
        <v>1.0464150418603817E-2</v>
      </c>
      <c r="AD119">
        <f t="shared" si="23"/>
        <v>2.5569680445876007E-3</v>
      </c>
      <c r="AE119">
        <f t="shared" si="23"/>
        <v>1.6910351889769064E-3</v>
      </c>
      <c r="AF119">
        <f t="shared" si="23"/>
        <v>6.1994266875902218E-3</v>
      </c>
      <c r="AG119">
        <f t="shared" si="23"/>
        <v>3.7297078248554705E-3</v>
      </c>
      <c r="AH119">
        <f t="shared" si="23"/>
        <v>2.4481349740153452E-3</v>
      </c>
      <c r="AI119">
        <f t="shared" si="23"/>
        <v>2.4153007241801633E-3</v>
      </c>
      <c r="AJ119">
        <f t="shared" si="23"/>
        <v>2.1837829909280146E-3</v>
      </c>
      <c r="AK119">
        <f t="shared" si="23"/>
        <v>3.4666280949337139E-3</v>
      </c>
      <c r="AL119">
        <f t="shared" si="23"/>
        <v>-1.0951655673472089E-4</v>
      </c>
      <c r="AM119">
        <f t="shared" si="23"/>
        <v>3.4883749413448344E-3</v>
      </c>
      <c r="AN119">
        <f t="shared" si="23"/>
        <v>1.2795464487051371E-2</v>
      </c>
      <c r="AO119">
        <f t="shared" si="23"/>
        <v>4.9682377265379465E-3</v>
      </c>
      <c r="AP119">
        <f t="shared" si="23"/>
        <v>-1.4414130638113057E-3</v>
      </c>
      <c r="AQ119">
        <f t="shared" si="23"/>
        <v>-3.6031353042767839E-7</v>
      </c>
    </row>
    <row r="120" spans="1:43" x14ac:dyDescent="0.25">
      <c r="A120" t="s">
        <v>83</v>
      </c>
      <c r="B120">
        <f t="shared" ref="B120:AQ120" si="24">B74-B28</f>
        <v>6.2519030122136412E-4</v>
      </c>
      <c r="C120">
        <f t="shared" si="24"/>
        <v>-5.270234959669265E-5</v>
      </c>
      <c r="D120">
        <f t="shared" si="24"/>
        <v>-2.4143017977770986E-4</v>
      </c>
      <c r="E120">
        <f t="shared" si="24"/>
        <v>-4.441319656141918E-4</v>
      </c>
      <c r="F120">
        <f t="shared" si="24"/>
        <v>-5.3680957890010783E-4</v>
      </c>
      <c r="G120">
        <f t="shared" si="24"/>
        <v>5.6621727947150783E-4</v>
      </c>
      <c r="H120">
        <f t="shared" si="24"/>
        <v>2.5186619500723296E-3</v>
      </c>
      <c r="I120">
        <f t="shared" si="24"/>
        <v>3.7405068179181197E-3</v>
      </c>
      <c r="J120">
        <f t="shared" si="24"/>
        <v>3.1780438162716629E-3</v>
      </c>
      <c r="K120">
        <f t="shared" si="24"/>
        <v>3.1933696765636893E-3</v>
      </c>
      <c r="L120">
        <f t="shared" si="24"/>
        <v>1.3263674632216041E-2</v>
      </c>
      <c r="M120">
        <f t="shared" si="24"/>
        <v>5.6049992976336836E-3</v>
      </c>
      <c r="N120">
        <f t="shared" si="24"/>
        <v>-6.9388458249864564E-4</v>
      </c>
      <c r="O120">
        <f t="shared" si="24"/>
        <v>8.1591726547180848E-4</v>
      </c>
      <c r="P120">
        <f t="shared" si="24"/>
        <v>1.2067315676408991E-3</v>
      </c>
      <c r="Q120">
        <f t="shared" si="24"/>
        <v>2.4939814094919713E-3</v>
      </c>
      <c r="R120">
        <f t="shared" si="24"/>
        <v>4.6316681378435779E-3</v>
      </c>
      <c r="S120">
        <f t="shared" si="24"/>
        <v>1.5697126938741472E-3</v>
      </c>
      <c r="T120">
        <f t="shared" si="24"/>
        <v>1.4233216391484414E-3</v>
      </c>
      <c r="U120">
        <f t="shared" si="24"/>
        <v>2.7546098388530715E-4</v>
      </c>
      <c r="V120">
        <f t="shared" si="24"/>
        <v>7.3776567489219533E-4</v>
      </c>
      <c r="W120">
        <f t="shared" si="24"/>
        <v>4.0315507828201405E-4</v>
      </c>
      <c r="X120">
        <f t="shared" si="24"/>
        <v>-3.2989254003550479E-4</v>
      </c>
      <c r="Y120">
        <f t="shared" si="24"/>
        <v>8.8629367326041716E-4</v>
      </c>
      <c r="Z120">
        <f t="shared" si="24"/>
        <v>3.4514271712104971E-4</v>
      </c>
      <c r="AA120">
        <f t="shared" si="24"/>
        <v>-8.8729738844326171E-4</v>
      </c>
      <c r="AB120">
        <f t="shared" si="24"/>
        <v>4.9353257887956832E-3</v>
      </c>
      <c r="AC120">
        <f t="shared" si="24"/>
        <v>3.4451881318082106E-4</v>
      </c>
      <c r="AD120">
        <f t="shared" si="24"/>
        <v>-6.896505036394254E-4</v>
      </c>
      <c r="AE120">
        <f t="shared" si="24"/>
        <v>-5.031386265300327E-4</v>
      </c>
      <c r="AF120">
        <f t="shared" si="24"/>
        <v>4.8063433320917891E-4</v>
      </c>
      <c r="AG120">
        <f t="shared" si="24"/>
        <v>-6.3036698846537177E-4</v>
      </c>
      <c r="AH120">
        <f t="shared" si="24"/>
        <v>-4.601247426528708E-4</v>
      </c>
      <c r="AI120">
        <f t="shared" si="24"/>
        <v>-6.0746549721879864E-5</v>
      </c>
      <c r="AJ120">
        <f t="shared" si="24"/>
        <v>4.1181180815436671E-4</v>
      </c>
      <c r="AK120">
        <f t="shared" si="24"/>
        <v>2.1247112100257265E-3</v>
      </c>
      <c r="AL120">
        <f t="shared" si="24"/>
        <v>1.1564172664647063E-3</v>
      </c>
      <c r="AM120">
        <f t="shared" si="24"/>
        <v>1.9575315655287091E-3</v>
      </c>
      <c r="AN120">
        <f t="shared" si="24"/>
        <v>4.9370754088629582E-3</v>
      </c>
      <c r="AO120">
        <f t="shared" si="24"/>
        <v>2.7172603933677533E-3</v>
      </c>
      <c r="AP120">
        <f t="shared" si="24"/>
        <v>1.8519897827381916E-3</v>
      </c>
      <c r="AQ120">
        <f t="shared" si="24"/>
        <v>1.230592472890746E-2</v>
      </c>
    </row>
    <row r="121" spans="1:43" x14ac:dyDescent="0.25">
      <c r="A121" t="s">
        <v>84</v>
      </c>
      <c r="B121">
        <f t="shared" ref="B121:AQ121" si="25">B75-B29</f>
        <v>8.7641893668084341E-5</v>
      </c>
      <c r="C121">
        <f t="shared" si="25"/>
        <v>2.5760487519787813E-4</v>
      </c>
      <c r="D121">
        <f t="shared" si="25"/>
        <v>2.6931006988868374E-5</v>
      </c>
      <c r="E121">
        <f t="shared" si="25"/>
        <v>-3.745067894712221E-4</v>
      </c>
      <c r="F121">
        <f t="shared" si="25"/>
        <v>-3.2208297961836745E-4</v>
      </c>
      <c r="G121">
        <f t="shared" si="25"/>
        <v>1.6522547164509856E-4</v>
      </c>
      <c r="H121">
        <f t="shared" si="25"/>
        <v>1.252428128464454E-3</v>
      </c>
      <c r="I121">
        <f t="shared" si="25"/>
        <v>1.2125564375749117E-3</v>
      </c>
      <c r="J121">
        <f t="shared" si="25"/>
        <v>8.0465327389805821E-4</v>
      </c>
      <c r="K121">
        <f t="shared" si="25"/>
        <v>5.5403763590649475E-3</v>
      </c>
      <c r="L121">
        <f t="shared" si="25"/>
        <v>3.089716049588351E-4</v>
      </c>
      <c r="M121">
        <f t="shared" si="25"/>
        <v>-8.871369143534852E-6</v>
      </c>
      <c r="N121">
        <f t="shared" si="25"/>
        <v>1.206741427715772E-3</v>
      </c>
      <c r="O121">
        <f t="shared" si="25"/>
        <v>3.7162372283765966E-3</v>
      </c>
      <c r="P121">
        <f t="shared" si="25"/>
        <v>5.1420314447236134E-4</v>
      </c>
      <c r="Q121">
        <f t="shared" si="25"/>
        <v>3.8299672073303301E-3</v>
      </c>
      <c r="R121">
        <f t="shared" si="25"/>
        <v>3.7869082093325464E-3</v>
      </c>
      <c r="S121">
        <f t="shared" si="25"/>
        <v>2.030835949754149E-3</v>
      </c>
      <c r="T121">
        <f t="shared" si="25"/>
        <v>1.3267388908290367E-3</v>
      </c>
      <c r="U121">
        <f t="shared" si="25"/>
        <v>1.8222812699187703E-3</v>
      </c>
      <c r="V121">
        <f t="shared" si="25"/>
        <v>7.8346721580504521E-4</v>
      </c>
      <c r="W121">
        <f t="shared" si="25"/>
        <v>1.0376287815757991E-4</v>
      </c>
      <c r="X121">
        <f t="shared" si="25"/>
        <v>-3.764645176093823E-4</v>
      </c>
      <c r="Y121">
        <f t="shared" si="25"/>
        <v>4.3886131415999367E-4</v>
      </c>
      <c r="Z121">
        <f t="shared" si="25"/>
        <v>9.0698609162636348E-2</v>
      </c>
      <c r="AA121">
        <f t="shared" si="25"/>
        <v>2.1454449498352623E-3</v>
      </c>
      <c r="AB121">
        <f t="shared" si="25"/>
        <v>3.2531080012757076E-3</v>
      </c>
      <c r="AC121">
        <f t="shared" si="25"/>
        <v>3.3194969207960419E-4</v>
      </c>
      <c r="AD121">
        <f t="shared" si="25"/>
        <v>-4.0426948599094244E-4</v>
      </c>
      <c r="AE121">
        <f t="shared" si="25"/>
        <v>-6.2316550953801244E-4</v>
      </c>
      <c r="AF121">
        <f t="shared" si="25"/>
        <v>1.4694445979790974E-4</v>
      </c>
      <c r="AG121">
        <f t="shared" si="25"/>
        <v>-2.8813103857110433E-4</v>
      </c>
      <c r="AH121">
        <f t="shared" si="25"/>
        <v>-2.9321150580738126E-4</v>
      </c>
      <c r="AI121">
        <f t="shared" si="25"/>
        <v>-1.1450379177614329E-4</v>
      </c>
      <c r="AJ121">
        <f t="shared" si="25"/>
        <v>1.3387036133629421E-4</v>
      </c>
      <c r="AK121">
        <f t="shared" si="25"/>
        <v>7.4634907601996083E-4</v>
      </c>
      <c r="AL121">
        <f t="shared" si="25"/>
        <v>5.8065523573711279E-4</v>
      </c>
      <c r="AM121">
        <f t="shared" si="25"/>
        <v>1.6504472615026964E-3</v>
      </c>
      <c r="AN121">
        <f t="shared" si="25"/>
        <v>4.6347469724421055E-3</v>
      </c>
      <c r="AO121">
        <f t="shared" si="25"/>
        <v>6.6378095148239679E-3</v>
      </c>
      <c r="AP121">
        <f t="shared" si="25"/>
        <v>1.0333641959026814E-3</v>
      </c>
      <c r="AQ121">
        <f t="shared" si="25"/>
        <v>5.144403142702785E-3</v>
      </c>
    </row>
    <row r="122" spans="1:43" x14ac:dyDescent="0.25">
      <c r="A122" t="s">
        <v>85</v>
      </c>
      <c r="B122">
        <f t="shared" ref="B122:AQ122" si="26">B76-B30</f>
        <v>-8.2680216525770126E-4</v>
      </c>
      <c r="C122">
        <f t="shared" si="26"/>
        <v>-2.5978808870006295E-3</v>
      </c>
      <c r="D122">
        <f t="shared" si="26"/>
        <v>-1.1353724123340119E-3</v>
      </c>
      <c r="E122">
        <f t="shared" si="26"/>
        <v>5.1667977950095641E-3</v>
      </c>
      <c r="F122">
        <f t="shared" si="26"/>
        <v>3.7127118019693438E-3</v>
      </c>
      <c r="G122">
        <f t="shared" si="26"/>
        <v>4.1972337129374242E-3</v>
      </c>
      <c r="H122">
        <f t="shared" si="26"/>
        <v>3.2181654316170275E-3</v>
      </c>
      <c r="I122">
        <f t="shared" si="26"/>
        <v>3.8000359612661051E-3</v>
      </c>
      <c r="J122">
        <f t="shared" si="26"/>
        <v>1.0888030565113813E-2</v>
      </c>
      <c r="K122">
        <f t="shared" si="26"/>
        <v>5.3619453915043484E-4</v>
      </c>
      <c r="L122">
        <f t="shared" si="26"/>
        <v>4.8729346483816233E-3</v>
      </c>
      <c r="M122">
        <f t="shared" si="26"/>
        <v>2.5902146829461926E-3</v>
      </c>
      <c r="N122">
        <f t="shared" si="26"/>
        <v>2.8903546546124969E-3</v>
      </c>
      <c r="O122">
        <f t="shared" si="26"/>
        <v>2.3831944195277874E-2</v>
      </c>
      <c r="P122">
        <f t="shared" si="26"/>
        <v>-8.5537036939123835E-4</v>
      </c>
      <c r="Q122">
        <f t="shared" si="26"/>
        <v>1.3301837550494355E-3</v>
      </c>
      <c r="R122">
        <f t="shared" si="26"/>
        <v>2.6920347192019162E-3</v>
      </c>
      <c r="S122">
        <f t="shared" si="26"/>
        <v>8.1182002709687985E-3</v>
      </c>
      <c r="T122">
        <f t="shared" si="26"/>
        <v>3.6149666004572082E-4</v>
      </c>
      <c r="U122">
        <f t="shared" si="26"/>
        <v>3.7145269444352441E-3</v>
      </c>
      <c r="V122">
        <f t="shared" si="26"/>
        <v>5.0367326445431909E-3</v>
      </c>
      <c r="W122">
        <f t="shared" si="26"/>
        <v>2.8762248342130091E-3</v>
      </c>
      <c r="X122">
        <f t="shared" si="26"/>
        <v>3.5117977175546052E-3</v>
      </c>
      <c r="Y122">
        <f t="shared" si="26"/>
        <v>3.510882736067803E-3</v>
      </c>
      <c r="Z122">
        <f t="shared" si="26"/>
        <v>1.9105150584316121E-2</v>
      </c>
      <c r="AA122">
        <f t="shared" si="26"/>
        <v>-4.2783345056224324E-4</v>
      </c>
      <c r="AB122">
        <f t="shared" si="26"/>
        <v>2.9637379803492347E-2</v>
      </c>
      <c r="AC122">
        <f t="shared" si="26"/>
        <v>3.1896389991209139E-3</v>
      </c>
      <c r="AD122">
        <f t="shared" si="26"/>
        <v>1.1421050879050656E-3</v>
      </c>
      <c r="AE122">
        <f t="shared" si="26"/>
        <v>-1.042888202206579E-3</v>
      </c>
      <c r="AF122">
        <f t="shared" si="26"/>
        <v>1.1832879306103911E-2</v>
      </c>
      <c r="AG122">
        <f t="shared" si="26"/>
        <v>2.2687770967395817E-3</v>
      </c>
      <c r="AH122">
        <f t="shared" si="26"/>
        <v>3.1735774590118393E-3</v>
      </c>
      <c r="AI122">
        <f t="shared" si="26"/>
        <v>1.0392671997537621E-3</v>
      </c>
      <c r="AJ122">
        <f t="shared" si="26"/>
        <v>1.5639181369009527E-3</v>
      </c>
      <c r="AK122">
        <f t="shared" si="26"/>
        <v>2.9629281727876406E-3</v>
      </c>
      <c r="AL122">
        <f t="shared" si="26"/>
        <v>-7.9630076239583375E-4</v>
      </c>
      <c r="AM122">
        <f t="shared" si="26"/>
        <v>2.9088906663708035E-3</v>
      </c>
      <c r="AN122">
        <f t="shared" si="26"/>
        <v>4.2050323291001656E-3</v>
      </c>
      <c r="AO122">
        <f t="shared" si="26"/>
        <v>8.7960448033663294E-3</v>
      </c>
      <c r="AP122">
        <f t="shared" si="26"/>
        <v>5.6470432209498497E-5</v>
      </c>
      <c r="AQ122">
        <f t="shared" si="26"/>
        <v>-5.5035075549731403E-4</v>
      </c>
    </row>
    <row r="123" spans="1:43" x14ac:dyDescent="0.25">
      <c r="A123" t="s">
        <v>18</v>
      </c>
      <c r="B123">
        <f t="shared" ref="B123:AQ123" si="27">B77-B31</f>
        <v>-3.2998270602539357E-5</v>
      </c>
      <c r="C123">
        <f t="shared" si="27"/>
        <v>-8.9892830131494707E-4</v>
      </c>
      <c r="D123">
        <f t="shared" si="27"/>
        <v>-2.8836607603056267E-4</v>
      </c>
      <c r="E123">
        <f t="shared" si="27"/>
        <v>4.7786889024996129E-3</v>
      </c>
      <c r="F123">
        <f t="shared" si="27"/>
        <v>1.3186361298259069E-2</v>
      </c>
      <c r="G123">
        <f t="shared" si="27"/>
        <v>1.0820555302933292E-3</v>
      </c>
      <c r="H123">
        <f t="shared" si="27"/>
        <v>9.261209040939398E-4</v>
      </c>
      <c r="I123">
        <f t="shared" si="27"/>
        <v>1.9554150363544887E-3</v>
      </c>
      <c r="J123">
        <f t="shared" si="27"/>
        <v>1.1361744615349691E-3</v>
      </c>
      <c r="K123">
        <f t="shared" si="27"/>
        <v>6.8226087556564024E-4</v>
      </c>
      <c r="L123">
        <f t="shared" si="27"/>
        <v>1.809475407304E-3</v>
      </c>
      <c r="M123">
        <f t="shared" si="27"/>
        <v>1.5944407087032392E-3</v>
      </c>
      <c r="N123">
        <f t="shared" si="27"/>
        <v>-6.2609461333278658E-4</v>
      </c>
      <c r="O123">
        <f t="shared" si="27"/>
        <v>-3.5266521563721295E-4</v>
      </c>
      <c r="P123">
        <f t="shared" si="27"/>
        <v>-1.031218544150829E-3</v>
      </c>
      <c r="Q123">
        <f t="shared" si="27"/>
        <v>-9.3663933810439592E-5</v>
      </c>
      <c r="R123">
        <f t="shared" si="27"/>
        <v>1.4243381337292161E-4</v>
      </c>
      <c r="S123">
        <f t="shared" si="27"/>
        <v>2.4936595955463211E-3</v>
      </c>
      <c r="T123">
        <f t="shared" si="27"/>
        <v>9.1736800421454798E-4</v>
      </c>
      <c r="U123">
        <f t="shared" si="27"/>
        <v>2.3487952648789424E-3</v>
      </c>
      <c r="V123">
        <f t="shared" si="27"/>
        <v>1.3507718493946344E-3</v>
      </c>
      <c r="W123">
        <f t="shared" si="27"/>
        <v>1.0538370067355578E-3</v>
      </c>
      <c r="X123">
        <f t="shared" si="27"/>
        <v>1.2435194132122411E-3</v>
      </c>
      <c r="Y123">
        <f t="shared" si="27"/>
        <v>1.2620604715152127E-3</v>
      </c>
      <c r="Z123">
        <f t="shared" si="27"/>
        <v>2.4872896242639762E-4</v>
      </c>
      <c r="AA123">
        <f t="shared" si="27"/>
        <v>-1.9599014817399979E-4</v>
      </c>
      <c r="AB123">
        <f t="shared" si="27"/>
        <v>2.8260548914533067E-3</v>
      </c>
      <c r="AC123">
        <f t="shared" si="27"/>
        <v>1.6306119841871247E-3</v>
      </c>
      <c r="AD123">
        <f t="shared" si="27"/>
        <v>3.4808184879796624E-3</v>
      </c>
      <c r="AE123">
        <f t="shared" si="27"/>
        <v>7.2658851775955432E-4</v>
      </c>
      <c r="AF123">
        <f t="shared" si="27"/>
        <v>3.0268738700816107E-3</v>
      </c>
      <c r="AG123">
        <f t="shared" si="27"/>
        <v>2.4392597911839734E-3</v>
      </c>
      <c r="AH123">
        <f t="shared" si="27"/>
        <v>5.7923516567591361E-3</v>
      </c>
      <c r="AI123">
        <f t="shared" si="27"/>
        <v>1.7822115242757948E-3</v>
      </c>
      <c r="AJ123">
        <f t="shared" si="27"/>
        <v>2.0673051437484517E-3</v>
      </c>
      <c r="AK123">
        <f t="shared" si="27"/>
        <v>3.8606632927610435E-2</v>
      </c>
      <c r="AL123">
        <f t="shared" si="27"/>
        <v>5.9293554279118228E-4</v>
      </c>
      <c r="AM123">
        <f t="shared" si="27"/>
        <v>5.0731380645108789E-3</v>
      </c>
      <c r="AN123">
        <f t="shared" si="27"/>
        <v>1.7155957008135015E-3</v>
      </c>
      <c r="AO123">
        <f t="shared" si="27"/>
        <v>1.2476108912359836E-3</v>
      </c>
      <c r="AP123">
        <f t="shared" si="27"/>
        <v>1.1075840956649111E-3</v>
      </c>
      <c r="AQ123">
        <f t="shared" si="27"/>
        <v>9.0179950236312083E-6</v>
      </c>
    </row>
    <row r="124" spans="1:43" x14ac:dyDescent="0.25">
      <c r="A124" t="s">
        <v>19</v>
      </c>
      <c r="B124">
        <f t="shared" ref="B124:AQ124" si="28">B78-B32</f>
        <v>6.2813750997339837E-2</v>
      </c>
      <c r="C124">
        <f t="shared" si="28"/>
        <v>-1.6603589028318898E-2</v>
      </c>
      <c r="D124">
        <f t="shared" si="28"/>
        <v>-1.1138480227104685E-2</v>
      </c>
      <c r="E124">
        <f t="shared" si="28"/>
        <v>2.18676515919458E-2</v>
      </c>
      <c r="F124">
        <f t="shared" si="28"/>
        <v>1.6946244014752074E-2</v>
      </c>
      <c r="G124">
        <f t="shared" si="28"/>
        <v>0.11296468300766012</v>
      </c>
      <c r="H124">
        <f t="shared" si="28"/>
        <v>7.5854758407983086E-2</v>
      </c>
      <c r="I124">
        <f t="shared" si="28"/>
        <v>6.070830829958998E-2</v>
      </c>
      <c r="J124">
        <f t="shared" si="28"/>
        <v>5.4150721601382262E-2</v>
      </c>
      <c r="K124">
        <f t="shared" si="28"/>
        <v>9.2087048685933898E-3</v>
      </c>
      <c r="L124">
        <f t="shared" si="28"/>
        <v>5.4726241593607054E-2</v>
      </c>
      <c r="M124">
        <f t="shared" si="28"/>
        <v>5.9873179676415714E-2</v>
      </c>
      <c r="N124">
        <f t="shared" si="28"/>
        <v>6.4758100456843951E-2</v>
      </c>
      <c r="O124">
        <f t="shared" si="28"/>
        <v>-3.9377838770515506E-3</v>
      </c>
      <c r="P124">
        <f t="shared" si="28"/>
        <v>-3.1504120527755613E-3</v>
      </c>
      <c r="Q124">
        <f t="shared" si="28"/>
        <v>-1.4232399244677597E-3</v>
      </c>
      <c r="R124">
        <f t="shared" si="28"/>
        <v>-2.7737330374952665E-3</v>
      </c>
      <c r="S124">
        <f t="shared" si="28"/>
        <v>4.0397621091247476E-2</v>
      </c>
      <c r="T124">
        <f t="shared" si="28"/>
        <v>3.4386083052519917E-2</v>
      </c>
      <c r="U124">
        <f t="shared" si="28"/>
        <v>4.6660493407179218E-2</v>
      </c>
      <c r="V124">
        <f t="shared" si="28"/>
        <v>3.9794627502198351E-2</v>
      </c>
      <c r="W124">
        <f t="shared" si="28"/>
        <v>4.8771079427557491E-2</v>
      </c>
      <c r="X124">
        <f t="shared" si="28"/>
        <v>3.9248931819894133E-2</v>
      </c>
      <c r="Y124">
        <f t="shared" si="28"/>
        <v>5.4291723848465964E-2</v>
      </c>
      <c r="Z124">
        <f t="shared" si="28"/>
        <v>-5.7438182197113762E-3</v>
      </c>
      <c r="AA124">
        <f t="shared" si="28"/>
        <v>-5.7106863123040875E-3</v>
      </c>
      <c r="AB124">
        <f t="shared" si="28"/>
        <v>2.836959056895693E-2</v>
      </c>
      <c r="AC124">
        <f t="shared" si="28"/>
        <v>3.9555652188010305E-2</v>
      </c>
      <c r="AD124">
        <f t="shared" si="28"/>
        <v>2.2850262453906978E-2</v>
      </c>
      <c r="AE124">
        <f t="shared" si="28"/>
        <v>2.7429394745401958E-2</v>
      </c>
      <c r="AF124">
        <f t="shared" si="28"/>
        <v>0.11362023863507861</v>
      </c>
      <c r="AG124">
        <f t="shared" si="28"/>
        <v>1.6894983966203325E-2</v>
      </c>
      <c r="AH124">
        <f t="shared" si="28"/>
        <v>5.7125154333171127E-2</v>
      </c>
      <c r="AI124">
        <f t="shared" si="28"/>
        <v>9.3676434210015237E-3</v>
      </c>
      <c r="AJ124">
        <f t="shared" si="28"/>
        <v>6.9644851373317895E-3</v>
      </c>
      <c r="AK124">
        <f t="shared" si="28"/>
        <v>6.3695477116019706E-3</v>
      </c>
      <c r="AL124">
        <f t="shared" si="28"/>
        <v>2.7054293305628217E-2</v>
      </c>
      <c r="AM124">
        <f t="shared" si="28"/>
        <v>1.2990144646872473E-2</v>
      </c>
      <c r="AN124">
        <f t="shared" si="28"/>
        <v>2.1063703669556136E-2</v>
      </c>
      <c r="AO124">
        <f t="shared" si="28"/>
        <v>5.5213555938405233E-2</v>
      </c>
      <c r="AP124">
        <f t="shared" si="28"/>
        <v>4.4737517351963761E-2</v>
      </c>
      <c r="AQ124">
        <f t="shared" si="28"/>
        <v>2.6648613523252149E-4</v>
      </c>
    </row>
    <row r="125" spans="1:43" x14ac:dyDescent="0.25">
      <c r="A125" t="s">
        <v>20</v>
      </c>
      <c r="B125">
        <f t="shared" ref="B125:AQ125" si="29">B79-B33</f>
        <v>5.2979827955300643E-3</v>
      </c>
      <c r="C125">
        <f t="shared" si="29"/>
        <v>-1.0214691292494465E-3</v>
      </c>
      <c r="D125">
        <f t="shared" si="29"/>
        <v>9.9140787218521059E-5</v>
      </c>
      <c r="E125">
        <f t="shared" si="29"/>
        <v>3.6010894962538904E-2</v>
      </c>
      <c r="F125">
        <f t="shared" si="29"/>
        <v>2.7010424484546478E-3</v>
      </c>
      <c r="G125">
        <f t="shared" si="29"/>
        <v>1.1193596920052033E-2</v>
      </c>
      <c r="H125">
        <f t="shared" si="29"/>
        <v>8.5405613085769508E-3</v>
      </c>
      <c r="I125">
        <f t="shared" si="29"/>
        <v>2.9515095661653282E-2</v>
      </c>
      <c r="J125">
        <f t="shared" si="29"/>
        <v>2.2361405363836458E-2</v>
      </c>
      <c r="K125">
        <f t="shared" si="29"/>
        <v>1.6283731727783132E-2</v>
      </c>
      <c r="L125">
        <f t="shared" si="29"/>
        <v>-4.2509155371414399E-3</v>
      </c>
      <c r="M125">
        <f t="shared" si="29"/>
        <v>-2.6189918813675915E-3</v>
      </c>
      <c r="N125">
        <f t="shared" si="29"/>
        <v>1.5782566590290589E-2</v>
      </c>
      <c r="O125">
        <f t="shared" si="29"/>
        <v>6.3341227129705717E-3</v>
      </c>
      <c r="P125">
        <f t="shared" si="29"/>
        <v>4.1239615043739776E-2</v>
      </c>
      <c r="Q125">
        <f t="shared" si="29"/>
        <v>5.7995997629232254E-3</v>
      </c>
      <c r="R125">
        <f t="shared" si="29"/>
        <v>3.3316629814162651E-3</v>
      </c>
      <c r="S125">
        <f t="shared" si="29"/>
        <v>1.1901751556497865E-2</v>
      </c>
      <c r="T125">
        <f t="shared" si="29"/>
        <v>8.2072955887652448E-3</v>
      </c>
      <c r="U125">
        <f t="shared" si="29"/>
        <v>1.0118044981703116E-2</v>
      </c>
      <c r="V125">
        <f t="shared" si="29"/>
        <v>1.036931295880864E-2</v>
      </c>
      <c r="W125">
        <f t="shared" si="29"/>
        <v>6.4963516237306514E-3</v>
      </c>
      <c r="X125">
        <f t="shared" si="29"/>
        <v>1.2381638440027236E-2</v>
      </c>
      <c r="Y125">
        <f t="shared" si="29"/>
        <v>1.6949490896625102E-2</v>
      </c>
      <c r="Z125">
        <f t="shared" si="29"/>
        <v>1.5090724947774116E-4</v>
      </c>
      <c r="AA125">
        <f t="shared" si="29"/>
        <v>4.2010287739925508E-4</v>
      </c>
      <c r="AB125">
        <f t="shared" si="29"/>
        <v>2.0960435361912946E-3</v>
      </c>
      <c r="AC125">
        <f t="shared" si="29"/>
        <v>1.2743272208031521E-2</v>
      </c>
      <c r="AD125">
        <f t="shared" si="29"/>
        <v>3.9558640916336971E-2</v>
      </c>
      <c r="AE125">
        <f t="shared" si="29"/>
        <v>0.11222323535140233</v>
      </c>
      <c r="AF125">
        <f t="shared" si="29"/>
        <v>3.4662226685139006E-3</v>
      </c>
      <c r="AG125">
        <f t="shared" si="29"/>
        <v>2.0340066371314441E-2</v>
      </c>
      <c r="AH125">
        <f t="shared" si="29"/>
        <v>1.0493290296852135E-2</v>
      </c>
      <c r="AI125">
        <f t="shared" si="29"/>
        <v>1.3249401824954985E-2</v>
      </c>
      <c r="AJ125">
        <f t="shared" si="29"/>
        <v>1.1910112427577701E-2</v>
      </c>
      <c r="AK125">
        <f t="shared" si="29"/>
        <v>1.022699827052608E-3</v>
      </c>
      <c r="AL125">
        <f t="shared" si="29"/>
        <v>1.5272050748220585E-2</v>
      </c>
      <c r="AM125">
        <f t="shared" si="29"/>
        <v>1.1383508480567893E-2</v>
      </c>
      <c r="AN125">
        <f t="shared" si="29"/>
        <v>1.049933244162601E-2</v>
      </c>
      <c r="AO125">
        <f t="shared" si="29"/>
        <v>8.6651807408707465E-3</v>
      </c>
      <c r="AP125">
        <f t="shared" si="29"/>
        <v>1.3559641117119601E-2</v>
      </c>
      <c r="AQ125">
        <f t="shared" si="29"/>
        <v>-5.2277223256745587E-4</v>
      </c>
    </row>
    <row r="126" spans="1:43" x14ac:dyDescent="0.25">
      <c r="A126" t="s">
        <v>21</v>
      </c>
      <c r="B126">
        <f t="shared" ref="B126:AQ126" si="30">B80-B34</f>
        <v>-5.0647354234847107E-3</v>
      </c>
      <c r="C126">
        <f t="shared" si="30"/>
        <v>0.13103556571727687</v>
      </c>
      <c r="D126">
        <f t="shared" si="30"/>
        <v>8.3713712483004549E-2</v>
      </c>
      <c r="E126">
        <f t="shared" si="30"/>
        <v>3.0913032182101671E-2</v>
      </c>
      <c r="F126">
        <f t="shared" si="30"/>
        <v>1.4248201280504975E-2</v>
      </c>
      <c r="G126">
        <f t="shared" si="30"/>
        <v>1.1100733513007938E-2</v>
      </c>
      <c r="H126">
        <f t="shared" si="30"/>
        <v>1.0856015857186263E-2</v>
      </c>
      <c r="I126">
        <f t="shared" si="30"/>
        <v>1.9726696463944256E-2</v>
      </c>
      <c r="J126">
        <f t="shared" si="30"/>
        <v>1.4879101750514824E-2</v>
      </c>
      <c r="K126">
        <f t="shared" si="30"/>
        <v>4.0156709551659505E-3</v>
      </c>
      <c r="L126">
        <f t="shared" si="30"/>
        <v>-1.8412576974440386E-2</v>
      </c>
      <c r="M126">
        <f t="shared" si="30"/>
        <v>1.5178367812226735E-2</v>
      </c>
      <c r="N126">
        <f t="shared" si="30"/>
        <v>-1.5668362754579948E-3</v>
      </c>
      <c r="O126">
        <f t="shared" si="30"/>
        <v>1.5227136205445385E-2</v>
      </c>
      <c r="P126">
        <f t="shared" si="30"/>
        <v>6.2391218782234352E-3</v>
      </c>
      <c r="Q126">
        <f t="shared" si="30"/>
        <v>7.6229183785146712E-3</v>
      </c>
      <c r="R126">
        <f t="shared" si="30"/>
        <v>1.5985199762378801E-2</v>
      </c>
      <c r="S126">
        <f t="shared" si="30"/>
        <v>1.2208058309464162E-2</v>
      </c>
      <c r="T126">
        <f t="shared" si="30"/>
        <v>8.1431056674721846E-3</v>
      </c>
      <c r="U126">
        <f t="shared" si="30"/>
        <v>1.1542290891755184E-2</v>
      </c>
      <c r="V126">
        <f t="shared" si="30"/>
        <v>1.1881301584058866E-2</v>
      </c>
      <c r="W126">
        <f t="shared" si="30"/>
        <v>8.6041842343623168E-3</v>
      </c>
      <c r="X126">
        <f t="shared" si="30"/>
        <v>1.0097155975519098E-2</v>
      </c>
      <c r="Y126">
        <f t="shared" si="30"/>
        <v>1.6206112486263625E-2</v>
      </c>
      <c r="Z126">
        <f t="shared" si="30"/>
        <v>1.7025952601626638E-2</v>
      </c>
      <c r="AA126">
        <f t="shared" si="30"/>
        <v>1.724413638634878E-2</v>
      </c>
      <c r="AB126">
        <f t="shared" si="30"/>
        <v>2.1271761085533525E-2</v>
      </c>
      <c r="AC126">
        <f t="shared" si="30"/>
        <v>8.6659533598398373E-3</v>
      </c>
      <c r="AD126">
        <f t="shared" si="30"/>
        <v>4.9429072428183167E-2</v>
      </c>
      <c r="AE126">
        <f t="shared" si="30"/>
        <v>3.0919202810563585E-3</v>
      </c>
      <c r="AF126">
        <f t="shared" si="30"/>
        <v>1.0138935779331781E-2</v>
      </c>
      <c r="AG126">
        <f t="shared" si="30"/>
        <v>2.5666206598278916E-2</v>
      </c>
      <c r="AH126">
        <f t="shared" si="30"/>
        <v>1.9860019055307248E-2</v>
      </c>
      <c r="AI126">
        <f t="shared" si="30"/>
        <v>1.4487510818319296E-2</v>
      </c>
      <c r="AJ126">
        <f t="shared" si="30"/>
        <v>2.5637557503273178E-2</v>
      </c>
      <c r="AK126">
        <f t="shared" si="30"/>
        <v>8.8097528672793184E-3</v>
      </c>
      <c r="AL126">
        <f t="shared" si="30"/>
        <v>6.9974021672518589E-3</v>
      </c>
      <c r="AM126">
        <f t="shared" si="30"/>
        <v>1.668076054106217E-2</v>
      </c>
      <c r="AN126">
        <f t="shared" si="30"/>
        <v>5.3500285035907001E-2</v>
      </c>
      <c r="AO126">
        <f t="shared" si="30"/>
        <v>3.3967490422879137E-2</v>
      </c>
      <c r="AP126">
        <f t="shared" si="30"/>
        <v>5.4861155179433919E-3</v>
      </c>
      <c r="AQ126">
        <f t="shared" si="30"/>
        <v>-1.1310383355020988E-3</v>
      </c>
    </row>
    <row r="127" spans="1:43" x14ac:dyDescent="0.25">
      <c r="A127" t="s">
        <v>22</v>
      </c>
      <c r="B127">
        <f t="shared" ref="B127:AQ127" si="31">B81-B35</f>
        <v>-1.4489762261806788E-3</v>
      </c>
      <c r="C127">
        <f t="shared" si="31"/>
        <v>-2.4688161179784048E-3</v>
      </c>
      <c r="D127">
        <f t="shared" si="31"/>
        <v>-6.1856086339664117E-4</v>
      </c>
      <c r="E127">
        <f t="shared" si="31"/>
        <v>5.9684863568158775E-3</v>
      </c>
      <c r="F127">
        <f t="shared" si="31"/>
        <v>6.2153370438274682E-3</v>
      </c>
      <c r="G127">
        <f t="shared" si="31"/>
        <v>3.8691710551975E-3</v>
      </c>
      <c r="H127">
        <f t="shared" si="31"/>
        <v>1.9651765527076322E-3</v>
      </c>
      <c r="I127">
        <f t="shared" si="31"/>
        <v>2.4183120655204763E-3</v>
      </c>
      <c r="J127">
        <f t="shared" si="31"/>
        <v>3.1239107519613978E-3</v>
      </c>
      <c r="K127">
        <f t="shared" si="31"/>
        <v>1.8079245273390674E-3</v>
      </c>
      <c r="L127">
        <f t="shared" si="31"/>
        <v>5.236191440755756E-3</v>
      </c>
      <c r="M127">
        <f t="shared" si="31"/>
        <v>8.2848911251249911E-3</v>
      </c>
      <c r="N127">
        <f t="shared" si="31"/>
        <v>-2.020653558477207E-3</v>
      </c>
      <c r="O127">
        <f t="shared" si="31"/>
        <v>-1.888215511128163E-3</v>
      </c>
      <c r="P127">
        <f t="shared" si="31"/>
        <v>-2.1054058935816989E-3</v>
      </c>
      <c r="Q127">
        <f t="shared" si="31"/>
        <v>-7.3530318130220304E-4</v>
      </c>
      <c r="R127">
        <f t="shared" si="31"/>
        <v>-9.9259759472201557E-4</v>
      </c>
      <c r="S127">
        <f t="shared" si="31"/>
        <v>3.8905928178846472E-3</v>
      </c>
      <c r="T127">
        <f t="shared" si="31"/>
        <v>2.5264792094713681E-3</v>
      </c>
      <c r="U127">
        <f t="shared" si="31"/>
        <v>4.1463747324870358E-3</v>
      </c>
      <c r="V127">
        <f t="shared" si="31"/>
        <v>3.2458641361516665E-3</v>
      </c>
      <c r="W127">
        <f t="shared" si="31"/>
        <v>2.4501068450081247E-3</v>
      </c>
      <c r="X127">
        <f t="shared" si="31"/>
        <v>3.7780323706076454E-3</v>
      </c>
      <c r="Y127">
        <f t="shared" si="31"/>
        <v>2.9526465739541877E-3</v>
      </c>
      <c r="Z127">
        <f t="shared" si="31"/>
        <v>-1.8561103913082154E-3</v>
      </c>
      <c r="AA127">
        <f t="shared" si="31"/>
        <v>-5.6994695849987094E-4</v>
      </c>
      <c r="AB127">
        <f t="shared" si="31"/>
        <v>6.4493691587405753E-3</v>
      </c>
      <c r="AC127">
        <f t="shared" si="31"/>
        <v>3.8705284147628649E-3</v>
      </c>
      <c r="AD127">
        <f t="shared" si="31"/>
        <v>1.5202802601369213E-2</v>
      </c>
      <c r="AE127">
        <f t="shared" si="31"/>
        <v>2.0857885874469822E-4</v>
      </c>
      <c r="AF127">
        <f t="shared" si="31"/>
        <v>4.1360628389291105E-3</v>
      </c>
      <c r="AG127">
        <f t="shared" si="31"/>
        <v>8.23364021190367E-2</v>
      </c>
      <c r="AH127">
        <f t="shared" si="31"/>
        <v>1.7602643794022974E-2</v>
      </c>
      <c r="AI127">
        <f t="shared" si="31"/>
        <v>3.1804051230163936E-2</v>
      </c>
      <c r="AJ127">
        <f t="shared" si="31"/>
        <v>1.059930677107331E-2</v>
      </c>
      <c r="AK127">
        <f t="shared" si="31"/>
        <v>1.8588690444772055E-3</v>
      </c>
      <c r="AL127">
        <f t="shared" si="31"/>
        <v>1.0328431369762314E-2</v>
      </c>
      <c r="AM127">
        <f t="shared" si="31"/>
        <v>8.5437046803921515E-3</v>
      </c>
      <c r="AN127">
        <f t="shared" si="31"/>
        <v>1.381773471054642E-2</v>
      </c>
      <c r="AO127">
        <f t="shared" si="31"/>
        <v>2.9960704664641394E-3</v>
      </c>
      <c r="AP127">
        <f t="shared" si="31"/>
        <v>1.1389085846401996E-2</v>
      </c>
      <c r="AQ127">
        <f t="shared" si="31"/>
        <v>1.0252495511281059E-4</v>
      </c>
    </row>
    <row r="128" spans="1:43" x14ac:dyDescent="0.25">
      <c r="A128" t="s">
        <v>23</v>
      </c>
      <c r="B128">
        <f t="shared" ref="B128:AQ128" si="32">B82-B36</f>
        <v>7.9602035794479049E-4</v>
      </c>
      <c r="C128">
        <f t="shared" si="32"/>
        <v>2.9630436229831979E-2</v>
      </c>
      <c r="D128">
        <f t="shared" si="32"/>
        <v>2.5794527981086979E-3</v>
      </c>
      <c r="E128">
        <f t="shared" si="32"/>
        <v>4.6884301881057874E-3</v>
      </c>
      <c r="F128">
        <f t="shared" si="32"/>
        <v>5.7773435081576608E-3</v>
      </c>
      <c r="G128">
        <f t="shared" si="32"/>
        <v>2.3056382425351873E-3</v>
      </c>
      <c r="H128">
        <f t="shared" si="32"/>
        <v>1.971651201568165E-3</v>
      </c>
      <c r="I128">
        <f t="shared" si="32"/>
        <v>5.2153790967471884E-3</v>
      </c>
      <c r="J128">
        <f t="shared" si="32"/>
        <v>2.3383634085023452E-3</v>
      </c>
      <c r="K128">
        <f t="shared" si="32"/>
        <v>3.2762283141022914E-4</v>
      </c>
      <c r="L128">
        <f t="shared" si="32"/>
        <v>-1.3642104781488858E-3</v>
      </c>
      <c r="M128">
        <f t="shared" si="32"/>
        <v>4.0995884176787435E-3</v>
      </c>
      <c r="N128">
        <f t="shared" si="32"/>
        <v>2.9489163273284926E-3</v>
      </c>
      <c r="O128">
        <f t="shared" si="32"/>
        <v>2.2572311430667218E-2</v>
      </c>
      <c r="P128">
        <f t="shared" si="32"/>
        <v>2.5137984878355016E-2</v>
      </c>
      <c r="Q128">
        <f t="shared" si="32"/>
        <v>7.5990198222220182E-3</v>
      </c>
      <c r="R128">
        <f t="shared" si="32"/>
        <v>9.2428432816155821E-3</v>
      </c>
      <c r="S128">
        <f t="shared" si="32"/>
        <v>-4.8543770696376533E-4</v>
      </c>
      <c r="T128">
        <f t="shared" si="32"/>
        <v>4.0817542313725569E-4</v>
      </c>
      <c r="U128">
        <f t="shared" si="32"/>
        <v>1.7043891567195049E-3</v>
      </c>
      <c r="V128">
        <f t="shared" si="32"/>
        <v>-1.6396574109864306E-4</v>
      </c>
      <c r="W128">
        <f t="shared" si="32"/>
        <v>1.2982098512817645E-3</v>
      </c>
      <c r="X128">
        <f t="shared" si="32"/>
        <v>1.7832371695386962E-3</v>
      </c>
      <c r="Y128">
        <f t="shared" si="32"/>
        <v>1.992923805926112E-3</v>
      </c>
      <c r="Z128">
        <f t="shared" si="32"/>
        <v>1.6344642345076901E-2</v>
      </c>
      <c r="AA128">
        <f t="shared" si="32"/>
        <v>1.4148776255395389E-3</v>
      </c>
      <c r="AB128">
        <f t="shared" si="32"/>
        <v>5.4210105433981325E-3</v>
      </c>
      <c r="AC128">
        <f t="shared" si="32"/>
        <v>-8.4964527913091652E-4</v>
      </c>
      <c r="AD128">
        <f t="shared" si="32"/>
        <v>2.6772347345606313E-2</v>
      </c>
      <c r="AE128">
        <f t="shared" si="32"/>
        <v>7.3913995997262295E-3</v>
      </c>
      <c r="AF128">
        <f t="shared" si="32"/>
        <v>5.0116534659515582E-3</v>
      </c>
      <c r="AG128">
        <f t="shared" si="32"/>
        <v>1.6493607870781853E-2</v>
      </c>
      <c r="AH128">
        <f t="shared" si="32"/>
        <v>0.10696493994493117</v>
      </c>
      <c r="AI128">
        <f t="shared" si="32"/>
        <v>1.7205164474672914E-2</v>
      </c>
      <c r="AJ128">
        <f t="shared" si="32"/>
        <v>1.9220181281472234E-2</v>
      </c>
      <c r="AK128">
        <f t="shared" si="32"/>
        <v>3.2058050108120127E-3</v>
      </c>
      <c r="AL128">
        <f t="shared" si="32"/>
        <v>1.5739265384739114E-2</v>
      </c>
      <c r="AM128">
        <f t="shared" si="32"/>
        <v>6.3097117361602057E-3</v>
      </c>
      <c r="AN128">
        <f t="shared" si="32"/>
        <v>6.0216515295722457E-3</v>
      </c>
      <c r="AO128">
        <f t="shared" si="32"/>
        <v>1.5440266858068243E-3</v>
      </c>
      <c r="AP128">
        <f t="shared" si="32"/>
        <v>1.5439651397672222E-2</v>
      </c>
      <c r="AQ128">
        <f t="shared" si="32"/>
        <v>-1.0231906893676005E-3</v>
      </c>
    </row>
    <row r="129" spans="1:43" x14ac:dyDescent="0.25">
      <c r="A129" t="s">
        <v>24</v>
      </c>
      <c r="B129">
        <f t="shared" ref="B129:AQ129" si="33">B83-B37</f>
        <v>7.9333857801563155E-4</v>
      </c>
      <c r="C129">
        <f t="shared" si="33"/>
        <v>-1.2139034423084412E-4</v>
      </c>
      <c r="D129">
        <f t="shared" si="33"/>
        <v>-1.9624181833969689E-4</v>
      </c>
      <c r="E129">
        <f t="shared" si="33"/>
        <v>2.5110349588055121E-3</v>
      </c>
      <c r="F129">
        <f t="shared" si="33"/>
        <v>3.8415946309212543E-3</v>
      </c>
      <c r="G129">
        <f t="shared" si="33"/>
        <v>9.990072480152894E-4</v>
      </c>
      <c r="H129">
        <f t="shared" si="33"/>
        <v>4.7594366396001928E-4</v>
      </c>
      <c r="I129">
        <f t="shared" si="33"/>
        <v>8.1461026212880565E-4</v>
      </c>
      <c r="J129">
        <f t="shared" si="33"/>
        <v>1.8164691383061491E-3</v>
      </c>
      <c r="K129">
        <f t="shared" si="33"/>
        <v>9.6409850618914663E-4</v>
      </c>
      <c r="L129">
        <f t="shared" si="33"/>
        <v>2.549632966928794E-3</v>
      </c>
      <c r="M129">
        <f t="shared" si="33"/>
        <v>3.1833159136606831E-3</v>
      </c>
      <c r="N129">
        <f t="shared" si="33"/>
        <v>1.9995495904697562E-3</v>
      </c>
      <c r="O129">
        <f t="shared" si="33"/>
        <v>1.202012951918865E-3</v>
      </c>
      <c r="P129">
        <f t="shared" si="33"/>
        <v>-7.9023963909576945E-4</v>
      </c>
      <c r="Q129">
        <f t="shared" si="33"/>
        <v>1.1591166247009296E-3</v>
      </c>
      <c r="R129">
        <f t="shared" si="33"/>
        <v>1.8422710153144933E-3</v>
      </c>
      <c r="S129">
        <f t="shared" si="33"/>
        <v>1.2006690782558427E-3</v>
      </c>
      <c r="T129">
        <f t="shared" si="33"/>
        <v>1.3274151621979532E-3</v>
      </c>
      <c r="U129">
        <f t="shared" si="33"/>
        <v>1.3994957233841243E-3</v>
      </c>
      <c r="V129">
        <f t="shared" si="33"/>
        <v>1.1955727095351524E-3</v>
      </c>
      <c r="W129">
        <f t="shared" si="33"/>
        <v>1.1664185381042988E-3</v>
      </c>
      <c r="X129">
        <f t="shared" si="33"/>
        <v>1.4004551835049412E-3</v>
      </c>
      <c r="Y129">
        <f t="shared" si="33"/>
        <v>1.2300804000654581E-3</v>
      </c>
      <c r="Z129">
        <f t="shared" si="33"/>
        <v>3.7637920285273911E-3</v>
      </c>
      <c r="AA129">
        <f t="shared" si="33"/>
        <v>-1.1824459804965034E-4</v>
      </c>
      <c r="AB129">
        <f t="shared" si="33"/>
        <v>4.2494781649667296E-3</v>
      </c>
      <c r="AC129">
        <f t="shared" si="33"/>
        <v>4.0243135413289149E-4</v>
      </c>
      <c r="AD129">
        <f t="shared" si="33"/>
        <v>2.7816090899197305E-3</v>
      </c>
      <c r="AE129">
        <f t="shared" si="33"/>
        <v>4.8495843590511444E-3</v>
      </c>
      <c r="AF129">
        <f t="shared" si="33"/>
        <v>8.5300073123642257E-4</v>
      </c>
      <c r="AG129">
        <f t="shared" si="33"/>
        <v>3.2770186228139313E-2</v>
      </c>
      <c r="AH129">
        <f t="shared" si="33"/>
        <v>3.2671670849156245E-2</v>
      </c>
      <c r="AI129">
        <f t="shared" si="33"/>
        <v>6.1477402063120135E-2</v>
      </c>
      <c r="AJ129">
        <f t="shared" si="33"/>
        <v>1.7469408785219062E-2</v>
      </c>
      <c r="AK129">
        <f t="shared" si="33"/>
        <v>1.3479892218433329E-3</v>
      </c>
      <c r="AL129">
        <f t="shared" si="33"/>
        <v>1.2451092434611854E-2</v>
      </c>
      <c r="AM129">
        <f t="shared" si="33"/>
        <v>5.7939547957106723E-3</v>
      </c>
      <c r="AN129">
        <f t="shared" si="33"/>
        <v>4.9301670124503975E-3</v>
      </c>
      <c r="AO129">
        <f t="shared" si="33"/>
        <v>6.5367155780937701E-4</v>
      </c>
      <c r="AP129">
        <f t="shared" si="33"/>
        <v>9.3689805786054594E-3</v>
      </c>
      <c r="AQ129">
        <f t="shared" si="33"/>
        <v>-1.4489385119252645E-4</v>
      </c>
    </row>
    <row r="130" spans="1:43" x14ac:dyDescent="0.25">
      <c r="A130" t="s">
        <v>25</v>
      </c>
      <c r="B130">
        <f t="shared" ref="B130:AQ130" si="34">B84-B38</f>
        <v>1.4259387176853253E-2</v>
      </c>
      <c r="C130">
        <f t="shared" si="34"/>
        <v>-5.1003124181286151E-3</v>
      </c>
      <c r="D130">
        <f t="shared" si="34"/>
        <v>-1.6357773867846411E-3</v>
      </c>
      <c r="E130">
        <f t="shared" si="34"/>
        <v>4.5606142602164612E-2</v>
      </c>
      <c r="F130">
        <f t="shared" si="34"/>
        <v>2.4485075515877169E-2</v>
      </c>
      <c r="G130">
        <f t="shared" si="34"/>
        <v>1.0662520591370144E-2</v>
      </c>
      <c r="H130">
        <f t="shared" si="34"/>
        <v>1.1338508215315811E-2</v>
      </c>
      <c r="I130">
        <f t="shared" si="34"/>
        <v>2.0664371887789162E-2</v>
      </c>
      <c r="J130">
        <f t="shared" si="34"/>
        <v>1.5426487250413304E-2</v>
      </c>
      <c r="K130">
        <f t="shared" si="34"/>
        <v>1.9313318538527414E-3</v>
      </c>
      <c r="L130">
        <f t="shared" si="34"/>
        <v>1.2674139740932401E-2</v>
      </c>
      <c r="M130">
        <f t="shared" si="34"/>
        <v>2.1052872677425068E-2</v>
      </c>
      <c r="N130">
        <f t="shared" si="34"/>
        <v>1.5740496119532248E-2</v>
      </c>
      <c r="O130">
        <f t="shared" si="34"/>
        <v>-4.4906807236164213E-4</v>
      </c>
      <c r="P130">
        <f t="shared" si="34"/>
        <v>-2.7700033243559471E-3</v>
      </c>
      <c r="Q130">
        <f t="shared" si="34"/>
        <v>4.3897955379011118E-3</v>
      </c>
      <c r="R130">
        <f t="shared" si="34"/>
        <v>6.9006012991636011E-3</v>
      </c>
      <c r="S130">
        <f t="shared" si="34"/>
        <v>1.7639946453477436E-2</v>
      </c>
      <c r="T130">
        <f t="shared" si="34"/>
        <v>1.0479291289203104E-2</v>
      </c>
      <c r="U130">
        <f t="shared" si="34"/>
        <v>1.4341511700016629E-2</v>
      </c>
      <c r="V130">
        <f t="shared" si="34"/>
        <v>1.9513450166122295E-2</v>
      </c>
      <c r="W130">
        <f t="shared" si="34"/>
        <v>1.1418354067814804E-2</v>
      </c>
      <c r="X130">
        <f t="shared" si="34"/>
        <v>1.8544123248225686E-2</v>
      </c>
      <c r="Y130">
        <f t="shared" si="34"/>
        <v>1.0679427076271295E-2</v>
      </c>
      <c r="Z130">
        <f t="shared" si="34"/>
        <v>-1.682524703174229E-3</v>
      </c>
      <c r="AA130">
        <f t="shared" si="34"/>
        <v>2.0743860023004986E-4</v>
      </c>
      <c r="AB130">
        <f t="shared" si="34"/>
        <v>2.9312892301561786E-2</v>
      </c>
      <c r="AC130">
        <f t="shared" si="34"/>
        <v>2.6186825722981977E-2</v>
      </c>
      <c r="AD130">
        <f t="shared" si="34"/>
        <v>3.0884985623447447E-2</v>
      </c>
      <c r="AE130">
        <f t="shared" si="34"/>
        <v>3.0297010726272278E-2</v>
      </c>
      <c r="AF130">
        <f t="shared" si="34"/>
        <v>1.895172038607626E-2</v>
      </c>
      <c r="AG130">
        <f t="shared" si="34"/>
        <v>1.4044522305260463E-2</v>
      </c>
      <c r="AH130">
        <f t="shared" si="34"/>
        <v>2.4332743627149562E-2</v>
      </c>
      <c r="AI130">
        <f t="shared" si="34"/>
        <v>7.7034599975588942E-3</v>
      </c>
      <c r="AJ130">
        <f t="shared" si="34"/>
        <v>0.1344681132422747</v>
      </c>
      <c r="AK130">
        <f t="shared" si="34"/>
        <v>0.10618335727543815</v>
      </c>
      <c r="AL130">
        <f t="shared" si="34"/>
        <v>2.9464081469496754E-2</v>
      </c>
      <c r="AM130">
        <f t="shared" si="34"/>
        <v>3.208196491654583E-2</v>
      </c>
      <c r="AN130">
        <f t="shared" si="34"/>
        <v>1.2831774351781186E-2</v>
      </c>
      <c r="AO130">
        <f t="shared" si="34"/>
        <v>2.2233608504357311E-2</v>
      </c>
      <c r="AP130">
        <f t="shared" si="34"/>
        <v>2.9448541267978197E-2</v>
      </c>
      <c r="AQ130">
        <f t="shared" si="34"/>
        <v>-3.0687687740940737E-4</v>
      </c>
    </row>
    <row r="131" spans="1:43" x14ac:dyDescent="0.25">
      <c r="A131" t="s">
        <v>26</v>
      </c>
      <c r="B131">
        <f t="shared" ref="B131:AQ131" si="35">B85-B39</f>
        <v>-8.6472973360949678E-4</v>
      </c>
      <c r="C131">
        <f t="shared" si="35"/>
        <v>-2.4902818922207621E-3</v>
      </c>
      <c r="D131">
        <f t="shared" si="35"/>
        <v>-1.9677192907884031E-3</v>
      </c>
      <c r="E131">
        <f t="shared" si="35"/>
        <v>2.9486339963491017E-3</v>
      </c>
      <c r="F131">
        <f t="shared" si="35"/>
        <v>2.1393754820742878E-3</v>
      </c>
      <c r="G131">
        <f t="shared" si="35"/>
        <v>2.15471355574377E-3</v>
      </c>
      <c r="H131">
        <f t="shared" si="35"/>
        <v>2.6682194999027567E-3</v>
      </c>
      <c r="I131">
        <f t="shared" si="35"/>
        <v>3.2316499306839527E-3</v>
      </c>
      <c r="J131">
        <f t="shared" si="35"/>
        <v>2.6161818585110335E-3</v>
      </c>
      <c r="K131">
        <f t="shared" si="35"/>
        <v>6.5825340164351242E-4</v>
      </c>
      <c r="L131">
        <f t="shared" si="35"/>
        <v>2.9707640921358526E-3</v>
      </c>
      <c r="M131">
        <f t="shared" si="35"/>
        <v>3.6451546547279752E-3</v>
      </c>
      <c r="N131">
        <f t="shared" si="35"/>
        <v>1.1948141898175198E-3</v>
      </c>
      <c r="O131">
        <f t="shared" si="35"/>
        <v>2.8664443379174571E-3</v>
      </c>
      <c r="P131">
        <f t="shared" si="35"/>
        <v>2.3065204470454756E-3</v>
      </c>
      <c r="Q131">
        <f t="shared" si="35"/>
        <v>1.1176448806158492E-3</v>
      </c>
      <c r="R131">
        <f t="shared" si="35"/>
        <v>1.444982864625918E-3</v>
      </c>
      <c r="S131">
        <f t="shared" si="35"/>
        <v>2.064115668078779E-3</v>
      </c>
      <c r="T131">
        <f t="shared" si="35"/>
        <v>1.6183647086375379E-3</v>
      </c>
      <c r="U131">
        <f t="shared" si="35"/>
        <v>2.0268125211333737E-3</v>
      </c>
      <c r="V131">
        <f t="shared" si="35"/>
        <v>9.2197965917650447E-4</v>
      </c>
      <c r="W131">
        <f t="shared" si="35"/>
        <v>1.2405096407833382E-3</v>
      </c>
      <c r="X131">
        <f t="shared" si="35"/>
        <v>2.1263512345038086E-3</v>
      </c>
      <c r="Y131">
        <f t="shared" si="35"/>
        <v>3.1325275028490267E-3</v>
      </c>
      <c r="Z131">
        <f t="shared" si="35"/>
        <v>3.8419923785471743E-3</v>
      </c>
      <c r="AA131">
        <f t="shared" si="35"/>
        <v>-3.8575778315800549E-4</v>
      </c>
      <c r="AB131">
        <f t="shared" si="35"/>
        <v>5.8019132367523813E-3</v>
      </c>
      <c r="AC131">
        <f t="shared" si="35"/>
        <v>2.331449171267346E-3</v>
      </c>
      <c r="AD131">
        <f t="shared" si="35"/>
        <v>3.1386726485957916E-2</v>
      </c>
      <c r="AE131">
        <f t="shared" si="35"/>
        <v>4.921041385648384E-3</v>
      </c>
      <c r="AF131">
        <f t="shared" si="35"/>
        <v>2.7489974953245826E-2</v>
      </c>
      <c r="AG131">
        <f t="shared" si="35"/>
        <v>6.2145641429397535E-3</v>
      </c>
      <c r="AH131">
        <f t="shared" si="35"/>
        <v>5.858145329055482E-3</v>
      </c>
      <c r="AI131">
        <f t="shared" si="35"/>
        <v>6.8616710759354113E-3</v>
      </c>
      <c r="AJ131">
        <f t="shared" si="35"/>
        <v>1.7309515028751218E-2</v>
      </c>
      <c r="AK131">
        <f t="shared" si="35"/>
        <v>1.5808978983593236E-2</v>
      </c>
      <c r="AL131">
        <f t="shared" si="35"/>
        <v>8.587056934774847E-3</v>
      </c>
      <c r="AM131">
        <f t="shared" si="35"/>
        <v>4.5451972029243318E-3</v>
      </c>
      <c r="AN131">
        <f t="shared" si="35"/>
        <v>9.137852912294249E-3</v>
      </c>
      <c r="AO131">
        <f t="shared" si="35"/>
        <v>1.1392532751120203E-2</v>
      </c>
      <c r="AP131">
        <f t="shared" si="35"/>
        <v>1.1845190777443188E-2</v>
      </c>
      <c r="AQ131">
        <f t="shared" si="35"/>
        <v>-1.5620598262646641E-4</v>
      </c>
    </row>
    <row r="132" spans="1:43" x14ac:dyDescent="0.25">
      <c r="A132" t="s">
        <v>27</v>
      </c>
      <c r="B132">
        <f t="shared" ref="B132:AQ132" si="36">B86-B40</f>
        <v>7.1210990034451249E-3</v>
      </c>
      <c r="C132">
        <f t="shared" si="36"/>
        <v>-2.4564449518820171E-3</v>
      </c>
      <c r="D132">
        <f t="shared" si="36"/>
        <v>-1.3719066365798041E-3</v>
      </c>
      <c r="E132">
        <f t="shared" si="36"/>
        <v>1.8293569542307708E-2</v>
      </c>
      <c r="F132">
        <f t="shared" si="36"/>
        <v>9.2318054038142213E-4</v>
      </c>
      <c r="G132">
        <f t="shared" si="36"/>
        <v>1.720027047410632E-2</v>
      </c>
      <c r="H132">
        <f t="shared" si="36"/>
        <v>1.0693544922512141E-2</v>
      </c>
      <c r="I132">
        <f t="shared" si="36"/>
        <v>2.8176839975055053E-2</v>
      </c>
      <c r="J132">
        <f t="shared" si="36"/>
        <v>2.5369325285543323E-2</v>
      </c>
      <c r="K132">
        <f t="shared" si="36"/>
        <v>1.8089987570349814E-2</v>
      </c>
      <c r="L132">
        <f t="shared" si="36"/>
        <v>-1.0542007263926716E-2</v>
      </c>
      <c r="M132">
        <f t="shared" si="36"/>
        <v>-1.3661316422859756E-2</v>
      </c>
      <c r="N132">
        <f t="shared" si="36"/>
        <v>2.6646829686870811E-2</v>
      </c>
      <c r="O132">
        <f t="shared" si="36"/>
        <v>1.8422668241981997E-2</v>
      </c>
      <c r="P132">
        <f t="shared" si="36"/>
        <v>-3.396680873387264E-3</v>
      </c>
      <c r="Q132">
        <f t="shared" si="36"/>
        <v>5.2783312024835428E-3</v>
      </c>
      <c r="R132">
        <f t="shared" si="36"/>
        <v>5.1254795806435841E-3</v>
      </c>
      <c r="S132">
        <f t="shared" si="36"/>
        <v>2.1100840523278864E-2</v>
      </c>
      <c r="T132">
        <f t="shared" si="36"/>
        <v>2.5317833538346494E-2</v>
      </c>
      <c r="U132">
        <f t="shared" si="36"/>
        <v>2.3805876594457254E-2</v>
      </c>
      <c r="V132">
        <f t="shared" si="36"/>
        <v>2.0762614325254607E-2</v>
      </c>
      <c r="W132">
        <f t="shared" si="36"/>
        <v>1.32137059466018E-2</v>
      </c>
      <c r="X132">
        <f t="shared" si="36"/>
        <v>2.6947620012427367E-2</v>
      </c>
      <c r="Y132">
        <f t="shared" si="36"/>
        <v>3.5461531762146441E-2</v>
      </c>
      <c r="Z132">
        <f t="shared" si="36"/>
        <v>1.8330624442015921E-2</v>
      </c>
      <c r="AA132">
        <f t="shared" si="36"/>
        <v>1.5903512753726319E-3</v>
      </c>
      <c r="AB132">
        <f t="shared" si="36"/>
        <v>-3.4638198011704801E-3</v>
      </c>
      <c r="AC132">
        <f t="shared" si="36"/>
        <v>3.8823288422671853E-2</v>
      </c>
      <c r="AD132">
        <f t="shared" si="36"/>
        <v>5.8311966811975417E-2</v>
      </c>
      <c r="AE132">
        <f t="shared" si="36"/>
        <v>4.142315250138235E-2</v>
      </c>
      <c r="AF132">
        <f t="shared" si="36"/>
        <v>2.1808990865744986E-2</v>
      </c>
      <c r="AG132">
        <f t="shared" si="36"/>
        <v>6.9383120291450023E-2</v>
      </c>
      <c r="AH132">
        <f t="shared" si="36"/>
        <v>5.2733962812774607E-2</v>
      </c>
      <c r="AI132">
        <f t="shared" si="36"/>
        <v>7.2562686840247054E-2</v>
      </c>
      <c r="AJ132">
        <f t="shared" si="36"/>
        <v>5.8099291598250176E-2</v>
      </c>
      <c r="AK132">
        <f t="shared" si="36"/>
        <v>1.3513529653834446E-2</v>
      </c>
      <c r="AL132">
        <f t="shared" si="36"/>
        <v>0.10072592753482568</v>
      </c>
      <c r="AM132">
        <f t="shared" si="36"/>
        <v>3.1617216274135183E-2</v>
      </c>
      <c r="AN132">
        <f t="shared" si="36"/>
        <v>2.915614405429915E-2</v>
      </c>
      <c r="AO132">
        <f t="shared" si="36"/>
        <v>3.4681343894789947E-2</v>
      </c>
      <c r="AP132">
        <f t="shared" si="36"/>
        <v>5.1172569079742609E-2</v>
      </c>
      <c r="AQ132">
        <f t="shared" si="36"/>
        <v>-7.9514010129467898E-4</v>
      </c>
    </row>
    <row r="133" spans="1:43" x14ac:dyDescent="0.25">
      <c r="A133" t="s">
        <v>28</v>
      </c>
      <c r="B133">
        <f t="shared" ref="B133:AQ133" si="37">B87-B41</f>
        <v>1.3543529219936926E-3</v>
      </c>
      <c r="C133">
        <f t="shared" si="37"/>
        <v>-4.0718471611743065E-4</v>
      </c>
      <c r="D133">
        <f t="shared" si="37"/>
        <v>-1.234743860327339E-4</v>
      </c>
      <c r="E133">
        <f t="shared" si="37"/>
        <v>-7.356181276572286E-4</v>
      </c>
      <c r="F133">
        <f t="shared" si="37"/>
        <v>7.0653664684615174E-4</v>
      </c>
      <c r="G133">
        <f t="shared" si="37"/>
        <v>6.7743881997036292E-4</v>
      </c>
      <c r="H133">
        <f t="shared" si="37"/>
        <v>1.2121836496396341E-4</v>
      </c>
      <c r="I133">
        <f t="shared" si="37"/>
        <v>-1.1026547690739678E-4</v>
      </c>
      <c r="J133">
        <f t="shared" si="37"/>
        <v>8.5167883521685935E-4</v>
      </c>
      <c r="K133">
        <f t="shared" si="37"/>
        <v>-2.5508739570896807E-4</v>
      </c>
      <c r="L133">
        <f t="shared" si="37"/>
        <v>7.5669821242867902E-4</v>
      </c>
      <c r="M133">
        <f t="shared" si="37"/>
        <v>4.3780688942514773E-3</v>
      </c>
      <c r="N133">
        <f t="shared" si="37"/>
        <v>1.8907702293639974E-3</v>
      </c>
      <c r="O133">
        <f t="shared" si="37"/>
        <v>-4.0841452608797029E-4</v>
      </c>
      <c r="P133">
        <f t="shared" si="37"/>
        <v>-3.7331757835720497E-4</v>
      </c>
      <c r="Q133">
        <f t="shared" si="37"/>
        <v>-1.7442871611737833E-4</v>
      </c>
      <c r="R133">
        <f t="shared" si="37"/>
        <v>-2.2937260096174753E-4</v>
      </c>
      <c r="S133">
        <f t="shared" si="37"/>
        <v>3.8604082010013942E-4</v>
      </c>
      <c r="T133">
        <f t="shared" si="37"/>
        <v>4.1639829369577653E-4</v>
      </c>
      <c r="U133">
        <f t="shared" si="37"/>
        <v>2.5035372445989548E-4</v>
      </c>
      <c r="V133">
        <f t="shared" si="37"/>
        <v>2.7941125284222293E-4</v>
      </c>
      <c r="W133">
        <f t="shared" si="37"/>
        <v>1.7827688291430398E-4</v>
      </c>
      <c r="X133">
        <f t="shared" si="37"/>
        <v>1.8061328172953563E-4</v>
      </c>
      <c r="Y133">
        <f t="shared" si="37"/>
        <v>2.0121051730119456E-3</v>
      </c>
      <c r="Z133">
        <f t="shared" si="37"/>
        <v>-3.1527001134439123E-4</v>
      </c>
      <c r="AA133">
        <f t="shared" si="37"/>
        <v>-1.1229087117972178E-4</v>
      </c>
      <c r="AB133">
        <f t="shared" si="37"/>
        <v>5.59314097424173E-4</v>
      </c>
      <c r="AC133">
        <f t="shared" si="37"/>
        <v>2.5269212430822176E-4</v>
      </c>
      <c r="AD133">
        <f t="shared" si="37"/>
        <v>-5.7370040577149103E-6</v>
      </c>
      <c r="AE133">
        <f t="shared" si="37"/>
        <v>4.7433692156271358E-3</v>
      </c>
      <c r="AF133">
        <f t="shared" si="37"/>
        <v>9.4747330564789491E-4</v>
      </c>
      <c r="AG133">
        <f t="shared" si="37"/>
        <v>-4.8953501680083276E-5</v>
      </c>
      <c r="AH133">
        <f t="shared" si="37"/>
        <v>1.0743973783278273E-3</v>
      </c>
      <c r="AI133">
        <f t="shared" si="37"/>
        <v>2.2005287284473056E-4</v>
      </c>
      <c r="AJ133">
        <f t="shared" si="37"/>
        <v>1.9802130037720155E-3</v>
      </c>
      <c r="AK133">
        <f t="shared" si="37"/>
        <v>4.8605817878380058E-4</v>
      </c>
      <c r="AL133">
        <f t="shared" si="37"/>
        <v>3.9908032691301776E-3</v>
      </c>
      <c r="AM133">
        <f t="shared" si="37"/>
        <v>1.3302676719932349E-2</v>
      </c>
      <c r="AN133">
        <f t="shared" si="37"/>
        <v>-5.6581537218289236E-4</v>
      </c>
      <c r="AO133">
        <f t="shared" si="37"/>
        <v>-9.5982192632513541E-5</v>
      </c>
      <c r="AP133">
        <f t="shared" si="37"/>
        <v>7.7101167932533618E-3</v>
      </c>
      <c r="AQ133">
        <f t="shared" si="37"/>
        <v>2.2049655552701301E-5</v>
      </c>
    </row>
    <row r="134" spans="1:43" x14ac:dyDescent="0.25">
      <c r="A134" t="s">
        <v>29</v>
      </c>
      <c r="B134">
        <f t="shared" ref="B134:AQ134" si="38">B88-B42</f>
        <v>3.4567082174920578E-5</v>
      </c>
      <c r="C134">
        <f t="shared" si="38"/>
        <v>-6.4720086257590893E-4</v>
      </c>
      <c r="D134">
        <f t="shared" si="38"/>
        <v>-1.6780755186832495E-4</v>
      </c>
      <c r="E134">
        <f t="shared" si="38"/>
        <v>9.7857783662723234E-4</v>
      </c>
      <c r="F134">
        <f t="shared" si="38"/>
        <v>4.2016077350924048E-4</v>
      </c>
      <c r="G134">
        <f t="shared" si="38"/>
        <v>3.1943494859204178E-4</v>
      </c>
      <c r="H134">
        <f t="shared" si="38"/>
        <v>3.6479122690426301E-4</v>
      </c>
      <c r="I134">
        <f t="shared" si="38"/>
        <v>1.2665140875289917E-3</v>
      </c>
      <c r="J134">
        <f t="shared" si="38"/>
        <v>5.1654732081899671E-4</v>
      </c>
      <c r="K134">
        <f t="shared" si="38"/>
        <v>6.5173511592475414E-4</v>
      </c>
      <c r="L134">
        <f t="shared" si="38"/>
        <v>1.184393459116783E-3</v>
      </c>
      <c r="M134">
        <f t="shared" si="38"/>
        <v>1.0653322554878785E-3</v>
      </c>
      <c r="N134">
        <f t="shared" si="38"/>
        <v>4.0268915503814722E-4</v>
      </c>
      <c r="O134">
        <f t="shared" si="38"/>
        <v>-3.7450133577032556E-4</v>
      </c>
      <c r="P134">
        <f t="shared" si="38"/>
        <v>-5.2744532257123402E-4</v>
      </c>
      <c r="Q134">
        <f t="shared" si="38"/>
        <v>-8.0456314963999275E-5</v>
      </c>
      <c r="R134">
        <f t="shared" si="38"/>
        <v>-1.6981785181210531E-4</v>
      </c>
      <c r="S134">
        <f t="shared" si="38"/>
        <v>1.7502925854567641E-3</v>
      </c>
      <c r="T134">
        <f t="shared" si="38"/>
        <v>9.880838233319205E-4</v>
      </c>
      <c r="U134">
        <f t="shared" si="38"/>
        <v>6.8231067748908988E-4</v>
      </c>
      <c r="V134">
        <f t="shared" si="38"/>
        <v>1.5296021408998414E-3</v>
      </c>
      <c r="W134">
        <f t="shared" si="38"/>
        <v>4.6539587368215599E-4</v>
      </c>
      <c r="X134">
        <f t="shared" si="38"/>
        <v>4.8835230733320896E-4</v>
      </c>
      <c r="Y134">
        <f t="shared" si="38"/>
        <v>1.4618154107310397E-3</v>
      </c>
      <c r="Z134">
        <f t="shared" si="38"/>
        <v>-3.7911128057461471E-4</v>
      </c>
      <c r="AA134">
        <f t="shared" si="38"/>
        <v>-1.3929539798872149E-4</v>
      </c>
      <c r="AB134">
        <f t="shared" si="38"/>
        <v>1.2411058694990792E-3</v>
      </c>
      <c r="AC134">
        <f t="shared" si="38"/>
        <v>7.4521225810065194E-4</v>
      </c>
      <c r="AD134">
        <f t="shared" si="38"/>
        <v>4.6911592125066116E-3</v>
      </c>
      <c r="AE134">
        <f t="shared" si="38"/>
        <v>1.7238982279856182E-3</v>
      </c>
      <c r="AF134">
        <f t="shared" si="38"/>
        <v>1.2987353511065166E-3</v>
      </c>
      <c r="AG134">
        <f t="shared" si="38"/>
        <v>1.6149317102071464E-3</v>
      </c>
      <c r="AH134">
        <f t="shared" si="38"/>
        <v>2.3849547019039051E-3</v>
      </c>
      <c r="AI134">
        <f t="shared" si="38"/>
        <v>9.401885966221421E-4</v>
      </c>
      <c r="AJ134">
        <f t="shared" si="38"/>
        <v>2.6782335815785444E-3</v>
      </c>
      <c r="AK134">
        <f t="shared" si="38"/>
        <v>1.2469265658820014E-3</v>
      </c>
      <c r="AL134">
        <f t="shared" si="38"/>
        <v>4.6259186803923758E-3</v>
      </c>
      <c r="AM134">
        <f t="shared" si="38"/>
        <v>1.2802130050199464E-3</v>
      </c>
      <c r="AN134">
        <f t="shared" si="38"/>
        <v>3.1652250372897761E-3</v>
      </c>
      <c r="AO134">
        <f t="shared" si="38"/>
        <v>1.7545352024501853E-3</v>
      </c>
      <c r="AP134">
        <f t="shared" si="38"/>
        <v>4.383590654789671E-3</v>
      </c>
      <c r="AQ134">
        <f t="shared" si="38"/>
        <v>1.6019301472049649E-5</v>
      </c>
    </row>
    <row r="135" spans="1:43" x14ac:dyDescent="0.25">
      <c r="A135" t="s">
        <v>30</v>
      </c>
      <c r="B135">
        <f t="shared" ref="B135:AQ135" si="39">B89-B43</f>
        <v>7.5727291741390333E-3</v>
      </c>
      <c r="C135">
        <f t="shared" si="39"/>
        <v>-1.4420633164306076E-3</v>
      </c>
      <c r="D135">
        <f t="shared" si="39"/>
        <v>-2.9055526700263822E-4</v>
      </c>
      <c r="E135">
        <f t="shared" si="39"/>
        <v>2.1201391045987403E-3</v>
      </c>
      <c r="F135">
        <f t="shared" si="39"/>
        <v>1.0868358652039057E-3</v>
      </c>
      <c r="G135">
        <f t="shared" si="39"/>
        <v>-1.5338972837989646E-3</v>
      </c>
      <c r="H135">
        <f t="shared" si="39"/>
        <v>-1.1141654423324758E-4</v>
      </c>
      <c r="I135">
        <f t="shared" si="39"/>
        <v>9.4149415237875249E-4</v>
      </c>
      <c r="J135">
        <f t="shared" si="39"/>
        <v>2.5773176348754188E-4</v>
      </c>
      <c r="K135">
        <f t="shared" si="39"/>
        <v>-2.7749130529534943E-4</v>
      </c>
      <c r="L135">
        <f t="shared" si="39"/>
        <v>1.4268704072164815E-3</v>
      </c>
      <c r="M135">
        <f t="shared" si="39"/>
        <v>3.9639532737113011E-3</v>
      </c>
      <c r="N135">
        <f t="shared" si="39"/>
        <v>1.0143580569296451E-2</v>
      </c>
      <c r="O135">
        <f t="shared" si="39"/>
        <v>-1.9082638413799227E-3</v>
      </c>
      <c r="P135">
        <f t="shared" si="39"/>
        <v>-1.9426485878882931E-3</v>
      </c>
      <c r="Q135">
        <f t="shared" si="39"/>
        <v>-7.4784199353181353E-4</v>
      </c>
      <c r="R135">
        <f t="shared" si="39"/>
        <v>-8.3643677916120959E-4</v>
      </c>
      <c r="S135">
        <f t="shared" si="39"/>
        <v>1.4852787363124353E-3</v>
      </c>
      <c r="T135">
        <f t="shared" si="39"/>
        <v>-2.6404194185698294E-4</v>
      </c>
      <c r="U135">
        <f t="shared" si="39"/>
        <v>8.4895950254043487E-4</v>
      </c>
      <c r="V135">
        <f t="shared" si="39"/>
        <v>1.0505875355215856E-3</v>
      </c>
      <c r="W135">
        <f t="shared" si="39"/>
        <v>4.7580642365303117E-4</v>
      </c>
      <c r="X135">
        <f t="shared" si="39"/>
        <v>-2.8517740707073298E-4</v>
      </c>
      <c r="Y135">
        <f t="shared" si="39"/>
        <v>-1.0021768396131351E-4</v>
      </c>
      <c r="Z135">
        <f t="shared" si="39"/>
        <v>-1.3724659971268869E-3</v>
      </c>
      <c r="AA135">
        <f t="shared" si="39"/>
        <v>-3.3813224771584702E-4</v>
      </c>
      <c r="AB135">
        <f t="shared" si="39"/>
        <v>3.2685881841864562E-3</v>
      </c>
      <c r="AC135">
        <f t="shared" si="39"/>
        <v>6.2098929091970202E-4</v>
      </c>
      <c r="AD135">
        <f t="shared" si="39"/>
        <v>2.6626327563869959E-3</v>
      </c>
      <c r="AE135">
        <f t="shared" si="39"/>
        <v>1.8729275373706448E-2</v>
      </c>
      <c r="AF135">
        <f t="shared" si="39"/>
        <v>2.2070371452011556E-3</v>
      </c>
      <c r="AG135">
        <f t="shared" si="39"/>
        <v>-1.077149268773996E-3</v>
      </c>
      <c r="AH135">
        <f t="shared" si="39"/>
        <v>2.5129352973053606E-4</v>
      </c>
      <c r="AI135">
        <f t="shared" si="39"/>
        <v>-7.8274907614525428E-4</v>
      </c>
      <c r="AJ135">
        <f t="shared" si="39"/>
        <v>1.4496853097206424E-3</v>
      </c>
      <c r="AK135">
        <f t="shared" si="39"/>
        <v>6.2138517236407138E-4</v>
      </c>
      <c r="AL135">
        <f t="shared" si="39"/>
        <v>2.6075346823775339E-2</v>
      </c>
      <c r="AM135">
        <f t="shared" si="39"/>
        <v>-1.7887313021811463E-4</v>
      </c>
      <c r="AN135">
        <f t="shared" si="39"/>
        <v>1.624829326817538E-3</v>
      </c>
      <c r="AO135">
        <f t="shared" si="39"/>
        <v>4.4452898601690105E-3</v>
      </c>
      <c r="AP135">
        <f t="shared" si="39"/>
        <v>5.0699952326186987E-2</v>
      </c>
      <c r="AQ135">
        <f t="shared" si="39"/>
        <v>9.497839150636392E-5</v>
      </c>
    </row>
    <row r="136" spans="1:43" x14ac:dyDescent="0.25">
      <c r="A136" t="s">
        <v>31</v>
      </c>
      <c r="B136">
        <f t="shared" ref="B136:AQ136" si="40">B90-B44</f>
        <v>1.250903820763761E-3</v>
      </c>
      <c r="C136">
        <f t="shared" si="40"/>
        <v>9.2895867020850974E-3</v>
      </c>
      <c r="D136">
        <f t="shared" si="40"/>
        <v>-6.574916449965272E-5</v>
      </c>
      <c r="E136">
        <f t="shared" si="40"/>
        <v>4.7621789105111636E-3</v>
      </c>
      <c r="F136">
        <f t="shared" si="40"/>
        <v>-1.3329790837786077E-4</v>
      </c>
      <c r="G136">
        <f t="shared" si="40"/>
        <v>1.5240923446392565E-3</v>
      </c>
      <c r="H136">
        <f t="shared" si="40"/>
        <v>1.1799975504236746E-3</v>
      </c>
      <c r="I136">
        <f t="shared" si="40"/>
        <v>3.5689680692233073E-3</v>
      </c>
      <c r="J136">
        <f t="shared" si="40"/>
        <v>2.5472665858730275E-3</v>
      </c>
      <c r="K136">
        <f t="shared" si="40"/>
        <v>1.2134160112023025E-3</v>
      </c>
      <c r="L136">
        <f t="shared" si="40"/>
        <v>-2.4858346217721755E-3</v>
      </c>
      <c r="M136">
        <f t="shared" si="40"/>
        <v>-1.6047469297798599E-3</v>
      </c>
      <c r="N136">
        <f t="shared" si="40"/>
        <v>1.8341171027679612E-3</v>
      </c>
      <c r="O136">
        <f t="shared" si="40"/>
        <v>8.5926935182524412E-3</v>
      </c>
      <c r="P136">
        <f t="shared" si="40"/>
        <v>4.5688115660494875E-3</v>
      </c>
      <c r="Q136">
        <f t="shared" si="40"/>
        <v>4.9984128190640039E-3</v>
      </c>
      <c r="R136">
        <f t="shared" si="40"/>
        <v>9.2427889659883241E-3</v>
      </c>
      <c r="S136">
        <f t="shared" si="40"/>
        <v>-6.9754407338546212E-4</v>
      </c>
      <c r="T136">
        <f t="shared" si="40"/>
        <v>8.027206894420753E-4</v>
      </c>
      <c r="U136">
        <f t="shared" si="40"/>
        <v>8.7932667030037493E-4</v>
      </c>
      <c r="V136">
        <f t="shared" si="40"/>
        <v>2.0552288296161171E-4</v>
      </c>
      <c r="W136">
        <f t="shared" si="40"/>
        <v>9.0727643308826603E-4</v>
      </c>
      <c r="X136">
        <f t="shared" si="40"/>
        <v>3.3649159237007569E-3</v>
      </c>
      <c r="Y136">
        <f t="shared" si="40"/>
        <v>2.7012750720344517E-3</v>
      </c>
      <c r="Z136">
        <f t="shared" si="40"/>
        <v>5.8957864189568918E-3</v>
      </c>
      <c r="AA136">
        <f t="shared" si="40"/>
        <v>3.1085112171325663E-3</v>
      </c>
      <c r="AB136">
        <f t="shared" si="40"/>
        <v>1.2857768381701362E-2</v>
      </c>
      <c r="AC136">
        <f t="shared" si="40"/>
        <v>2.4113089831127115E-3</v>
      </c>
      <c r="AD136">
        <f t="shared" si="40"/>
        <v>4.8603448021995429E-3</v>
      </c>
      <c r="AE136">
        <f t="shared" si="40"/>
        <v>4.2204503958867797E-3</v>
      </c>
      <c r="AF136">
        <f t="shared" si="40"/>
        <v>5.4067462321889031E-3</v>
      </c>
      <c r="AG136">
        <f t="shared" si="40"/>
        <v>2.3194981330457509E-2</v>
      </c>
      <c r="AH136">
        <f t="shared" si="40"/>
        <v>5.9693229318961184E-3</v>
      </c>
      <c r="AI136">
        <f t="shared" si="40"/>
        <v>8.4619643368747163E-3</v>
      </c>
      <c r="AJ136">
        <f t="shared" si="40"/>
        <v>4.7891034663682984E-3</v>
      </c>
      <c r="AK136">
        <f t="shared" si="40"/>
        <v>4.0168925257570595E-4</v>
      </c>
      <c r="AL136">
        <f t="shared" si="40"/>
        <v>6.6290281924937756E-3</v>
      </c>
      <c r="AM136">
        <f t="shared" si="40"/>
        <v>4.0268664708750729E-3</v>
      </c>
      <c r="AN136">
        <f t="shared" si="40"/>
        <v>5.6038901102475709E-3</v>
      </c>
      <c r="AO136">
        <f t="shared" si="40"/>
        <v>1.2314284252562637E-2</v>
      </c>
      <c r="AP136">
        <f t="shared" si="40"/>
        <v>4.8967211567814251E-2</v>
      </c>
      <c r="AQ136">
        <f t="shared" si="40"/>
        <v>-5.6451239637110963E-4</v>
      </c>
    </row>
    <row r="137" spans="1:43" x14ac:dyDescent="0.25">
      <c r="A137" t="s">
        <v>32</v>
      </c>
      <c r="B137">
        <f t="shared" ref="B137:AQ137" si="41">B91-B45</f>
        <v>3.0044779291279892E-7</v>
      </c>
      <c r="C137">
        <f t="shared" si="41"/>
        <v>7.3711168336133484E-5</v>
      </c>
      <c r="D137">
        <f t="shared" si="41"/>
        <v>4.0116931255513486E-6</v>
      </c>
      <c r="E137">
        <f t="shared" si="41"/>
        <v>2.7521503217691663E-7</v>
      </c>
      <c r="F137">
        <f t="shared" si="41"/>
        <v>1.6592078488477309E-7</v>
      </c>
      <c r="G137">
        <f t="shared" si="41"/>
        <v>1.1414037391346945E-7</v>
      </c>
      <c r="H137">
        <f t="shared" si="41"/>
        <v>5.2934490391196628E-7</v>
      </c>
      <c r="I137">
        <f t="shared" si="41"/>
        <v>5.7765990859794802E-7</v>
      </c>
      <c r="J137">
        <f t="shared" si="41"/>
        <v>3.9676328310875851E-7</v>
      </c>
      <c r="K137">
        <f t="shared" si="41"/>
        <v>1.1361157230095232E-7</v>
      </c>
      <c r="L137">
        <f t="shared" si="41"/>
        <v>-1.0428534013079793E-5</v>
      </c>
      <c r="M137">
        <f t="shared" si="41"/>
        <v>-5.3397331988014641E-7</v>
      </c>
      <c r="N137">
        <f t="shared" si="41"/>
        <v>2.0023768820072894E-6</v>
      </c>
      <c r="O137">
        <f t="shared" si="41"/>
        <v>3.8407421104020929E-7</v>
      </c>
      <c r="P137">
        <f t="shared" si="41"/>
        <v>3.8355196249623376E-7</v>
      </c>
      <c r="Q137">
        <f t="shared" si="41"/>
        <v>6.920269535070868E-7</v>
      </c>
      <c r="R137">
        <f t="shared" si="41"/>
        <v>1.5601109566435497E-7</v>
      </c>
      <c r="S137">
        <f t="shared" si="41"/>
        <v>-1.4785783669818857E-7</v>
      </c>
      <c r="T137">
        <f t="shared" si="41"/>
        <v>3.1831921685745735E-7</v>
      </c>
      <c r="U137">
        <f t="shared" si="41"/>
        <v>3.2574159014642892E-7</v>
      </c>
      <c r="V137">
        <f t="shared" si="41"/>
        <v>-1.1097151444581853E-7</v>
      </c>
      <c r="W137">
        <f t="shared" si="41"/>
        <v>8.0203156308021814E-8</v>
      </c>
      <c r="X137">
        <f t="shared" si="41"/>
        <v>2.0114759481723052E-7</v>
      </c>
      <c r="Y137">
        <f t="shared" si="41"/>
        <v>2.0597063860025892E-7</v>
      </c>
      <c r="Z137">
        <f t="shared" si="41"/>
        <v>8.6514270086555955E-7</v>
      </c>
      <c r="AA137">
        <f t="shared" si="41"/>
        <v>7.1592835693807295E-7</v>
      </c>
      <c r="AB137">
        <f t="shared" si="41"/>
        <v>1.6114666302464424E-7</v>
      </c>
      <c r="AC137">
        <f t="shared" si="41"/>
        <v>-4.0473246368424008E-8</v>
      </c>
      <c r="AD137">
        <f t="shared" si="41"/>
        <v>8.3007825064603638E-8</v>
      </c>
      <c r="AE137">
        <f t="shared" si="41"/>
        <v>7.6637968686344793E-8</v>
      </c>
      <c r="AF137">
        <f t="shared" si="41"/>
        <v>8.275411183190701E-8</v>
      </c>
      <c r="AG137">
        <f t="shared" si="41"/>
        <v>1.0162445810237729E-7</v>
      </c>
      <c r="AH137">
        <f t="shared" si="41"/>
        <v>5.3482115139058559E-8</v>
      </c>
      <c r="AI137">
        <f t="shared" si="41"/>
        <v>4.1405405968987433E-8</v>
      </c>
      <c r="AJ137">
        <f t="shared" si="41"/>
        <v>3.3163393156304221E-8</v>
      </c>
      <c r="AK137">
        <f t="shared" si="41"/>
        <v>2.1233503294797817E-8</v>
      </c>
      <c r="AL137">
        <f t="shared" si="41"/>
        <v>-7.7689873432275647E-8</v>
      </c>
      <c r="AM137">
        <f t="shared" si="41"/>
        <v>2.2159008026875571E-8</v>
      </c>
      <c r="AN137">
        <f t="shared" si="41"/>
        <v>4.6099464618865965E-8</v>
      </c>
      <c r="AO137">
        <f t="shared" si="41"/>
        <v>2.4922894941715024E-7</v>
      </c>
      <c r="AP137">
        <f t="shared" si="41"/>
        <v>-1.3637752516349528E-7</v>
      </c>
      <c r="AQ137">
        <f t="shared" si="41"/>
        <v>-1.0276960482613617E-7</v>
      </c>
    </row>
    <row r="139" spans="1:43" x14ac:dyDescent="0.25">
      <c r="A139" s="1" t="s">
        <v>116</v>
      </c>
      <c r="D139" s="21"/>
      <c r="E139" s="21"/>
      <c r="F139" s="19"/>
      <c r="G139" s="19"/>
    </row>
    <row r="140" spans="1:43" x14ac:dyDescent="0.25">
      <c r="D140" s="21"/>
      <c r="E140" s="29"/>
    </row>
    <row r="141" spans="1:43" x14ac:dyDescent="0.2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IF(B96*BObIC!B$2&gt;0,B96*BObIC!B$2,0)</f>
        <v>3473986079.9713225</v>
      </c>
      <c r="C142" s="38">
        <f>IF(C96*BObIC!C$2&gt;0,C96*BObIC!C$2,0)</f>
        <v>0</v>
      </c>
      <c r="D142" s="38">
        <f>IF(D96*BObIC!D$2&gt;0,D96*BObIC!D$2,0)</f>
        <v>0</v>
      </c>
      <c r="E142">
        <f>IF(E96*BObIC!E$2&gt;0,E96*BObIC!E$2,0)</f>
        <v>0</v>
      </c>
      <c r="F142">
        <f>IF(F96*BObIC!F$2&gt;0,F96*BObIC!F$2,0)</f>
        <v>0</v>
      </c>
      <c r="G142">
        <f>IF(G96*BObIC!G$2&gt;0,G96*BObIC!G$2,0)</f>
        <v>26751847479.305187</v>
      </c>
      <c r="H142">
        <f>IF(H96*BObIC!H$2&gt;0,H96*BObIC!H$2,0)</f>
        <v>1105130327.6265078</v>
      </c>
      <c r="I142">
        <f>IF(I96*BObIC!I$2&gt;0,I96*BObIC!I$2,0)</f>
        <v>766825110.43228149</v>
      </c>
      <c r="J142">
        <f>IF(J96*BObIC!J$2&gt;0,J96*BObIC!J$2,0)</f>
        <v>557577029.62282264</v>
      </c>
      <c r="K142">
        <f>IF(K96*BObIC!K$2&gt;0,K96*BObIC!K$2,0)</f>
        <v>261391767.67638686</v>
      </c>
      <c r="L142" s="38">
        <f>IF(L96*BObIC!L$2&gt;0,L96*BObIC!L$2,0)</f>
        <v>0</v>
      </c>
      <c r="M142" s="38">
        <f>IF(M96*BObIC!M$2&gt;0,M96*BObIC!M$2,0)</f>
        <v>0</v>
      </c>
      <c r="N142">
        <f>IF(N96*BObIC!N$2&gt;0,N96*BObIC!N$2,0)</f>
        <v>601574736.92614865</v>
      </c>
      <c r="O142" s="38">
        <f>IF(O96*BObIC!O$2&gt;0,O96*BObIC!O$2,0)</f>
        <v>0</v>
      </c>
      <c r="P142" s="38">
        <f>IF(P96*BObIC!P$2&gt;0,P96*BObIC!P$2,0)</f>
        <v>0</v>
      </c>
      <c r="Q142" s="38">
        <f>IF(Q96*BObIC!Q$2&gt;0,Q96*BObIC!Q$2,0)</f>
        <v>0</v>
      </c>
      <c r="R142" s="38">
        <f>IF(R96*BObIC!R$2&gt;0,R96*BObIC!R$2,0)</f>
        <v>0</v>
      </c>
      <c r="S142">
        <f>IF(S96*BObIC!S$2&gt;0,S96*BObIC!S$2,0)</f>
        <v>0</v>
      </c>
      <c r="T142">
        <f>IF(T96*BObIC!T$2&gt;0,T96*BObIC!T$2,0)</f>
        <v>0</v>
      </c>
      <c r="U142">
        <f>IF(U96*BObIC!U$2&gt;0,U96*BObIC!U$2,0)</f>
        <v>0</v>
      </c>
      <c r="V142">
        <f>IF(V96*BObIC!V$2&gt;0,V96*BObIC!V$2,0)</f>
        <v>0</v>
      </c>
      <c r="W142">
        <f>IF(W96*BObIC!W$2&gt;0,W96*BObIC!W$2,0)</f>
        <v>0</v>
      </c>
      <c r="X142">
        <f>IF(X96*BObIC!X$2&gt;0,X96*BObIC!X$2,0)</f>
        <v>0</v>
      </c>
      <c r="Y142">
        <f>IF(Y96*BObIC!Y$2&gt;0,Y96*BObIC!Y$2,0)</f>
        <v>174296906.66495097</v>
      </c>
      <c r="Z142" s="38">
        <f>IF(Z96*BObIC!Z$2&gt;0,Z96*BObIC!Z$2,0)</f>
        <v>0</v>
      </c>
      <c r="AA142" s="38">
        <f>IF(AA96*BObIC!AA$2&gt;0,AA96*BObIC!AA$2,0)</f>
        <v>0</v>
      </c>
      <c r="AB142" s="38">
        <f>IF(AB96*BObIC!AB$2&gt;0,AB96*BObIC!AB$2,0)</f>
        <v>0</v>
      </c>
      <c r="AC142">
        <f>IF(AC96*BObIC!AC$2&gt;0,AC96*BObIC!AC$2,0)</f>
        <v>444998484.500853</v>
      </c>
      <c r="AD142">
        <f>IF(AD96*BObIC!AD$2&gt;0,AD96*BObIC!AD$2,0)</f>
        <v>1347173369.6683524</v>
      </c>
      <c r="AE142">
        <f>IF(AE96*BObIC!AE$2&gt;0,AE96*BObIC!AE$2,0)</f>
        <v>111012841.15182626</v>
      </c>
      <c r="AF142">
        <f>IF(AF96*BObIC!AF$2&gt;0,AF96*BObIC!AF$2,0)</f>
        <v>5065493673.4849958</v>
      </c>
      <c r="AG142">
        <f>IF(AG96*BObIC!AG$2&gt;0,AG96*BObIC!AG$2,0)</f>
        <v>100793147.29333064</v>
      </c>
      <c r="AH142">
        <f>IF(AH96*BObIC!AH$2&gt;0,AH96*BObIC!AH$2,0)</f>
        <v>0</v>
      </c>
      <c r="AI142">
        <f>IF(AI96*BObIC!AI$2&gt;0,AI96*BObIC!AI$2,0)</f>
        <v>37665683.602858163</v>
      </c>
      <c r="AJ142">
        <f>IF(AJ96*BObIC!AJ$2&gt;0,AJ96*BObIC!AJ$2,0)</f>
        <v>0</v>
      </c>
      <c r="AK142">
        <f>IF(AK96*BObIC!AK$2&gt;0,AK96*BObIC!AK$2,0)</f>
        <v>0</v>
      </c>
      <c r="AL142">
        <f>IF(AL96*BObIC!AL$2&gt;0,AL96*BObIC!AL$2,0)</f>
        <v>243327331.4657281</v>
      </c>
      <c r="AM142">
        <f>IF(AM96*BObIC!AM$2&gt;0,AM96*BObIC!AM$2,0)</f>
        <v>532992263.00317723</v>
      </c>
      <c r="AN142">
        <f>IF(AN96*BObIC!AN$2&gt;0,AN96*BObIC!AN$2,0)</f>
        <v>0</v>
      </c>
      <c r="AO142">
        <f>IF(AO96*BObIC!AO$2&gt;0,AO96*BObIC!AO$2,0)</f>
        <v>660189869.587273</v>
      </c>
      <c r="AP142">
        <f>IF(AP96*BObIC!AP$2&gt;0,AP96*BObIC!AP$2,0)</f>
        <v>184469835.28209022</v>
      </c>
      <c r="AQ142">
        <f>IF(AQ96*BObIC!AQ$2&gt;0,AQ96*BObIC!AQ$2,0)</f>
        <v>153825.33786604344</v>
      </c>
    </row>
    <row r="143" spans="1:43" s="38" customFormat="1" x14ac:dyDescent="0.25">
      <c r="A143" s="38" t="s">
        <v>78</v>
      </c>
      <c r="B143" s="39">
        <f>IF(B97*BObIC!B$2&gt;0,B97*BObIC!B$2,0)</f>
        <v>0</v>
      </c>
      <c r="C143" s="38">
        <f>IF(C97*BObIC!C$2&gt;0,C97*BObIC!C$2,0)</f>
        <v>0</v>
      </c>
      <c r="D143" s="38">
        <f>IF(D97*BObIC!D$2&gt;0,D97*BObIC!D$2,0)</f>
        <v>0</v>
      </c>
      <c r="E143" s="38">
        <f>IF(E97*BObIC!E$2&gt;0,E97*BObIC!E$2,0)</f>
        <v>0</v>
      </c>
      <c r="F143" s="38">
        <f>IF(F97*BObIC!F$2&gt;0,F97*BObIC!F$2,0)</f>
        <v>0</v>
      </c>
      <c r="G143" s="38">
        <f>IF(G97*BObIC!G$2&gt;0,G97*BObIC!G$2,0)</f>
        <v>0</v>
      </c>
      <c r="H143" s="38">
        <f>IF(H97*BObIC!H$2&gt;0,H97*BObIC!H$2,0)</f>
        <v>0</v>
      </c>
      <c r="I143" s="38">
        <f>IF(I97*BObIC!I$2&gt;0,I97*BObIC!I$2,0)</f>
        <v>0</v>
      </c>
      <c r="J143" s="38">
        <f>IF(J97*BObIC!J$2&gt;0,J97*BObIC!J$2,0)</f>
        <v>0</v>
      </c>
      <c r="K143" s="38">
        <f>IF(K97*BObIC!K$2&gt;0,K97*BObIC!K$2,0)</f>
        <v>0</v>
      </c>
      <c r="L143" s="38">
        <f>IF(L97*BObIC!L$2&gt;0,L97*BObIC!L$2,0)</f>
        <v>19237470657.529369</v>
      </c>
      <c r="M143" s="38">
        <f>IF(M97*BObIC!M$2&gt;0,M97*BObIC!M$2,0)</f>
        <v>130490862.29071896</v>
      </c>
      <c r="N143" s="38">
        <f>IF(N97*BObIC!N$2&gt;0,N97*BObIC!N$2,0)</f>
        <v>0</v>
      </c>
      <c r="O143" s="38">
        <f>IF(O97*BObIC!O$2&gt;0,O97*BObIC!O$2,0)</f>
        <v>0</v>
      </c>
      <c r="P143" s="38">
        <f>IF(P97*BObIC!P$2&gt;0,P97*BObIC!P$2,0)</f>
        <v>0</v>
      </c>
      <c r="Q143" s="38">
        <f>IF(Q97*BObIC!Q$2&gt;0,Q97*BObIC!Q$2,0)</f>
        <v>347692474.75143212</v>
      </c>
      <c r="R143" s="38">
        <f>IF(R97*BObIC!R$2&gt;0,R97*BObIC!R$2,0)</f>
        <v>0</v>
      </c>
      <c r="S143" s="38">
        <f>IF(S97*BObIC!S$2&gt;0,S97*BObIC!S$2,0)</f>
        <v>0</v>
      </c>
      <c r="T143" s="38">
        <f>IF(T97*BObIC!T$2&gt;0,T97*BObIC!T$2,0)</f>
        <v>0</v>
      </c>
      <c r="U143" s="38">
        <f>IF(U97*BObIC!U$2&gt;0,U97*BObIC!U$2,0)</f>
        <v>0</v>
      </c>
      <c r="V143" s="38">
        <f>IF(V97*BObIC!V$2&gt;0,V97*BObIC!V$2,0)</f>
        <v>0</v>
      </c>
      <c r="W143" s="38">
        <f>IF(W97*BObIC!W$2&gt;0,W97*BObIC!W$2,0)</f>
        <v>0</v>
      </c>
      <c r="X143" s="38">
        <f>IF(X97*BObIC!X$2&gt;0,X97*BObIC!X$2,0)</f>
        <v>0</v>
      </c>
      <c r="Y143" s="38">
        <f>IF(Y97*BObIC!Y$2&gt;0,Y97*BObIC!Y$2,0)</f>
        <v>0</v>
      </c>
      <c r="Z143" s="38">
        <f>IF(Z97*BObIC!Z$2&gt;0,Z97*BObIC!Z$2,0)</f>
        <v>0</v>
      </c>
      <c r="AA143" s="38">
        <f>IF(AA97*BObIC!AA$2&gt;0,AA97*BObIC!AA$2,0)</f>
        <v>0</v>
      </c>
      <c r="AB143" s="38">
        <f>IF(AB97*BObIC!AB$2&gt;0,AB97*BObIC!AB$2,0)</f>
        <v>0</v>
      </c>
      <c r="AC143" s="38">
        <f>IF(AC97*BObIC!AC$2&gt;0,AC97*BObIC!AC$2,0)</f>
        <v>0</v>
      </c>
      <c r="AD143" s="38">
        <f>IF(AD97*BObIC!AD$2&gt;0,AD97*BObIC!AD$2,0)</f>
        <v>0</v>
      </c>
      <c r="AE143" s="38">
        <f>IF(AE97*BObIC!AE$2&gt;0,AE97*BObIC!AE$2,0)</f>
        <v>0</v>
      </c>
      <c r="AF143" s="38">
        <f>IF(AF97*BObIC!AF$2&gt;0,AF97*BObIC!AF$2,0)</f>
        <v>0</v>
      </c>
      <c r="AG143" s="38">
        <f>IF(AG97*BObIC!AG$2&gt;0,AG97*BObIC!AG$2,0)</f>
        <v>0</v>
      </c>
      <c r="AH143" s="38">
        <f>IF(AH97*BObIC!AH$2&gt;0,AH97*BObIC!AH$2,0)</f>
        <v>0</v>
      </c>
      <c r="AI143" s="38">
        <f>IF(AI97*BObIC!AI$2&gt;0,AI97*BObIC!AI$2,0)</f>
        <v>0</v>
      </c>
      <c r="AJ143" s="38">
        <f>IF(AJ97*BObIC!AJ$2&gt;0,AJ97*BObIC!AJ$2,0)</f>
        <v>0</v>
      </c>
      <c r="AK143" s="38">
        <f>IF(AK97*BObIC!AK$2&gt;0,AK97*BObIC!AK$2,0)</f>
        <v>0</v>
      </c>
      <c r="AL143" s="38">
        <f>IF(AL97*BObIC!AL$2&gt;0,AL97*BObIC!AL$2,0)</f>
        <v>149598546.05909258</v>
      </c>
      <c r="AM143" s="38">
        <f>IF(AM97*BObIC!AM$2&gt;0,AM97*BObIC!AM$2,0)</f>
        <v>0</v>
      </c>
      <c r="AN143" s="38">
        <f>IF(AN97*BObIC!AN$2&gt;0,AN97*BObIC!AN$2,0)</f>
        <v>0</v>
      </c>
      <c r="AO143" s="38">
        <f>IF(AO97*BObIC!AO$2&gt;0,AO97*BObIC!AO$2,0)</f>
        <v>0</v>
      </c>
      <c r="AP143" s="38">
        <f>IF(AP97*BObIC!AP$2&gt;0,AP97*BObIC!AP$2,0)</f>
        <v>98803844.426687032</v>
      </c>
      <c r="AQ143" s="38">
        <f>IF(AQ97*BObIC!AQ$2&gt;0,AQ97*BObIC!AQ$2,0)</f>
        <v>761485.31060804159</v>
      </c>
    </row>
    <row r="144" spans="1:43" s="38" customFormat="1" x14ac:dyDescent="0.25">
      <c r="A144" s="38" t="s">
        <v>77</v>
      </c>
      <c r="B144" s="38">
        <f>IF(B98*BObIC!B$2&gt;0,B98*BObIC!B$2,0)</f>
        <v>0</v>
      </c>
      <c r="C144" s="38">
        <f>IF(C98*BObIC!C$2&gt;0,C98*BObIC!C$2,0)</f>
        <v>0</v>
      </c>
      <c r="D144" s="38">
        <f>IF(D98*BObIC!D$2&gt;0,D98*BObIC!D$2,0)</f>
        <v>0</v>
      </c>
      <c r="E144" s="38">
        <f>IF(E98*BObIC!E$2&gt;0,E98*BObIC!E$2,0)</f>
        <v>0</v>
      </c>
      <c r="F144" s="38">
        <f>IF(F98*BObIC!F$2&gt;0,F98*BObIC!F$2,0)</f>
        <v>0</v>
      </c>
      <c r="G144" s="38">
        <f>IF(G98*BObIC!G$2&gt;0,G98*BObIC!G$2,0)</f>
        <v>0</v>
      </c>
      <c r="H144" s="38">
        <f>IF(H98*BObIC!H$2&gt;0,H98*BObIC!H$2,0)</f>
        <v>0</v>
      </c>
      <c r="I144" s="38">
        <f>IF(I98*BObIC!I$2&gt;0,I98*BObIC!I$2,0)</f>
        <v>0</v>
      </c>
      <c r="J144" s="38">
        <f>IF(J98*BObIC!J$2&gt;0,J98*BObIC!J$2,0)</f>
        <v>0</v>
      </c>
      <c r="K144" s="38">
        <f>IF(K98*BObIC!K$2&gt;0,K98*BObIC!K$2,0)</f>
        <v>0</v>
      </c>
      <c r="L144" s="38">
        <f>IF(L98*BObIC!L$2&gt;0,L98*BObIC!L$2,0)</f>
        <v>19237262595.76329</v>
      </c>
      <c r="M144" s="38">
        <f>IF(M98*BObIC!M$2&gt;0,M98*BObIC!M$2,0)</f>
        <v>129450929.40497626</v>
      </c>
      <c r="N144" s="38">
        <f>IF(N98*BObIC!N$2&gt;0,N98*BObIC!N$2,0)</f>
        <v>0</v>
      </c>
      <c r="O144" s="38">
        <f>IF(O98*BObIC!O$2&gt;0,O98*BObIC!O$2,0)</f>
        <v>0</v>
      </c>
      <c r="P144" s="38">
        <f>IF(P98*BObIC!P$2&gt;0,P98*BObIC!P$2,0)</f>
        <v>0</v>
      </c>
      <c r="Q144" s="38">
        <f>IF(Q98*BObIC!Q$2&gt;0,Q98*BObIC!Q$2,0)</f>
        <v>0</v>
      </c>
      <c r="R144" s="38">
        <f>IF(R98*BObIC!R$2&gt;0,R98*BObIC!R$2,0)</f>
        <v>0</v>
      </c>
      <c r="S144" s="38">
        <f>IF(S98*BObIC!S$2&gt;0,S98*BObIC!S$2,0)</f>
        <v>0</v>
      </c>
      <c r="T144" s="38">
        <f>IF(T98*BObIC!T$2&gt;0,T98*BObIC!T$2,0)</f>
        <v>0</v>
      </c>
      <c r="U144" s="38">
        <f>IF(U98*BObIC!U$2&gt;0,U98*BObIC!U$2,0)</f>
        <v>0</v>
      </c>
      <c r="V144" s="38">
        <f>IF(V98*BObIC!V$2&gt;0,V98*BObIC!V$2,0)</f>
        <v>0</v>
      </c>
      <c r="W144" s="38">
        <f>IF(W98*BObIC!W$2&gt;0,W98*BObIC!W$2,0)</f>
        <v>0</v>
      </c>
      <c r="X144" s="38">
        <f>IF(X98*BObIC!X$2&gt;0,X98*BObIC!X$2,0)</f>
        <v>0</v>
      </c>
      <c r="Y144" s="38">
        <f>IF(Y98*BObIC!Y$2&gt;0,Y98*BObIC!Y$2,0)</f>
        <v>13638378.055965329</v>
      </c>
      <c r="Z144" s="38">
        <f>IF(Z98*BObIC!Z$2&gt;0,Z98*BObIC!Z$2,0)</f>
        <v>0</v>
      </c>
      <c r="AA144" s="38">
        <f>IF(AA98*BObIC!AA$2&gt;0,AA98*BObIC!AA$2,0)</f>
        <v>0</v>
      </c>
      <c r="AB144" s="38">
        <f>IF(AB98*BObIC!AB$2&gt;0,AB98*BObIC!AB$2,0)</f>
        <v>0</v>
      </c>
      <c r="AC144" s="38">
        <f>IF(AC98*BObIC!AC$2&gt;0,AC98*BObIC!AC$2,0)</f>
        <v>0</v>
      </c>
      <c r="AD144" s="38">
        <f>IF(AD98*BObIC!AD$2&gt;0,AD98*BObIC!AD$2,0)</f>
        <v>0</v>
      </c>
      <c r="AE144" s="38">
        <f>IF(AE98*BObIC!AE$2&gt;0,AE98*BObIC!AE$2,0)</f>
        <v>0</v>
      </c>
      <c r="AF144" s="38">
        <f>IF(AF98*BObIC!AF$2&gt;0,AF98*BObIC!AF$2,0)</f>
        <v>0</v>
      </c>
      <c r="AG144" s="38">
        <f>IF(AG98*BObIC!AG$2&gt;0,AG98*BObIC!AG$2,0)</f>
        <v>0</v>
      </c>
      <c r="AH144" s="38">
        <f>IF(AH98*BObIC!AH$2&gt;0,AH98*BObIC!AH$2,0)</f>
        <v>0</v>
      </c>
      <c r="AI144" s="38">
        <f>IF(AI98*BObIC!AI$2&gt;0,AI98*BObIC!AI$2,0)</f>
        <v>0</v>
      </c>
      <c r="AJ144" s="38">
        <f>IF(AJ98*BObIC!AJ$2&gt;0,AJ98*BObIC!AJ$2,0)</f>
        <v>0</v>
      </c>
      <c r="AK144" s="38">
        <f>IF(AK98*BObIC!AK$2&gt;0,AK98*BObIC!AK$2,0)</f>
        <v>0</v>
      </c>
      <c r="AL144" s="38">
        <f>IF(AL98*BObIC!AL$2&gt;0,AL98*BObIC!AL$2,0)</f>
        <v>146279899.64304784</v>
      </c>
      <c r="AM144" s="38">
        <f>IF(AM98*BObIC!AM$2&gt;0,AM98*BObIC!AM$2,0)</f>
        <v>0</v>
      </c>
      <c r="AN144" s="38">
        <f>IF(AN98*BObIC!AN$2&gt;0,AN98*BObIC!AN$2,0)</f>
        <v>0</v>
      </c>
      <c r="AO144" s="38">
        <f>IF(AO98*BObIC!AO$2&gt;0,AO98*BObIC!AO$2,0)</f>
        <v>0</v>
      </c>
      <c r="AP144" s="38">
        <f>IF(AP98*BObIC!AP$2&gt;0,AP98*BObIC!AP$2,0)</f>
        <v>99818882.774835914</v>
      </c>
      <c r="AQ144" s="38">
        <f>IF(AQ98*BObIC!AQ$2&gt;0,AQ98*BObIC!AQ$2,0)</f>
        <v>891266.72462636605</v>
      </c>
    </row>
    <row r="145" spans="1:43" x14ac:dyDescent="0.25">
      <c r="A145" t="s">
        <v>3</v>
      </c>
      <c r="B145">
        <f>IF(B99*BObIC!B$2&gt;0,B99*BObIC!B$2,0)</f>
        <v>0</v>
      </c>
      <c r="C145" s="38">
        <f>IF(C99*BObIC!C$2&gt;0,C99*BObIC!C$2,0)</f>
        <v>0</v>
      </c>
      <c r="D145" s="38">
        <f>IF(D99*BObIC!D$2&gt;0,D99*BObIC!D$2,0)</f>
        <v>0</v>
      </c>
      <c r="E145">
        <f>IF(E99*BObIC!E$2&gt;0,E99*BObIC!E$2,0)</f>
        <v>5973267.4466518415</v>
      </c>
      <c r="F145">
        <f>IF(F99*BObIC!F$2&gt;0,F99*BObIC!F$2,0)</f>
        <v>77546.619340178091</v>
      </c>
      <c r="G145">
        <f>IF(G99*BObIC!G$2&gt;0,G99*BObIC!G$2,0)</f>
        <v>72842046.584478825</v>
      </c>
      <c r="H145">
        <f>IF(H99*BObIC!H$2&gt;0,H99*BObIC!H$2,0)</f>
        <v>26556719.242656089</v>
      </c>
      <c r="I145">
        <f>IF(I99*BObIC!I$2&gt;0,I99*BObIC!I$2,0)</f>
        <v>3513434.7069787537</v>
      </c>
      <c r="J145">
        <f>IF(J99*BObIC!J$2&gt;0,J99*BObIC!J$2,0)</f>
        <v>9964888.8275030311</v>
      </c>
      <c r="K145">
        <f>IF(K99*BObIC!K$2&gt;0,K99*BObIC!K$2,0)</f>
        <v>0</v>
      </c>
      <c r="L145" s="38">
        <f>IF(L99*BObIC!L$2&gt;0,L99*BObIC!L$2,0)</f>
        <v>444210013.53388309</v>
      </c>
      <c r="M145" s="38">
        <f>IF(M99*BObIC!M$2&gt;0,M99*BObIC!M$2,0)</f>
        <v>24154827.11880812</v>
      </c>
      <c r="N145">
        <f>IF(N99*BObIC!N$2&gt;0,N99*BObIC!N$2,0)</f>
        <v>3708197.6505093616</v>
      </c>
      <c r="O145" s="38">
        <f>IF(O99*BObIC!O$2&gt;0,O99*BObIC!O$2,0)</f>
        <v>44646989.235115565</v>
      </c>
      <c r="P145" s="38">
        <f>IF(P99*BObIC!P$2&gt;0,P99*BObIC!P$2,0)</f>
        <v>2707194584.9604225</v>
      </c>
      <c r="Q145" s="38">
        <f>IF(Q99*BObIC!Q$2&gt;0,Q99*BObIC!Q$2,0)</f>
        <v>93469587.580837712</v>
      </c>
      <c r="R145" s="38">
        <f>IF(R99*BObIC!R$2&gt;0,R99*BObIC!R$2,0)</f>
        <v>16848802.850392144</v>
      </c>
      <c r="S145">
        <f>IF(S99*BObIC!S$2&gt;0,S99*BObIC!S$2,0)</f>
        <v>66444265.904996313</v>
      </c>
      <c r="T145">
        <f>IF(T99*BObIC!T$2&gt;0,T99*BObIC!T$2,0)</f>
        <v>83025232.237733826</v>
      </c>
      <c r="U145">
        <f>IF(U99*BObIC!U$2&gt;0,U99*BObIC!U$2,0)</f>
        <v>85909065.46902737</v>
      </c>
      <c r="V145">
        <f>IF(V99*BObIC!V$2&gt;0,V99*BObIC!V$2,0)</f>
        <v>8237330.8559881616</v>
      </c>
      <c r="W145">
        <f>IF(W99*BObIC!W$2&gt;0,W99*BObIC!W$2,0)</f>
        <v>46029185.204751156</v>
      </c>
      <c r="X145">
        <f>IF(X99*BObIC!X$2&gt;0,X99*BObIC!X$2,0)</f>
        <v>16610977.050848933</v>
      </c>
      <c r="Y145">
        <f>IF(Y99*BObIC!Y$2&gt;0,Y99*BObIC!Y$2,0)</f>
        <v>6078160.3327928334</v>
      </c>
      <c r="Z145" s="38">
        <f>IF(Z99*BObIC!Z$2&gt;0,Z99*BObIC!Z$2,0)</f>
        <v>0</v>
      </c>
      <c r="AA145" s="38">
        <f>IF(AA99*BObIC!AA$2&gt;0,AA99*BObIC!AA$2,0)</f>
        <v>0</v>
      </c>
      <c r="AB145" s="38">
        <f>IF(AB99*BObIC!AB$2&gt;0,AB99*BObIC!AB$2,0)</f>
        <v>13662662.082379714</v>
      </c>
      <c r="AC145">
        <f>IF(AC99*BObIC!AC$2&gt;0,AC99*BObIC!AC$2,0)</f>
        <v>30313253.486694891</v>
      </c>
      <c r="AD145">
        <f>IF(AD99*BObIC!AD$2&gt;0,AD99*BObIC!AD$2,0)</f>
        <v>0</v>
      </c>
      <c r="AE145">
        <f>IF(AE99*BObIC!AE$2&gt;0,AE99*BObIC!AE$2,0)</f>
        <v>0</v>
      </c>
      <c r="AF145">
        <f>IF(AF99*BObIC!AF$2&gt;0,AF99*BObIC!AF$2,0)</f>
        <v>81670300.295893922</v>
      </c>
      <c r="AG145">
        <f>IF(AG99*BObIC!AG$2&gt;0,AG99*BObIC!AG$2,0)</f>
        <v>0</v>
      </c>
      <c r="AH145">
        <f>IF(AH99*BObIC!AH$2&gt;0,AH99*BObIC!AH$2,0)</f>
        <v>0</v>
      </c>
      <c r="AI145">
        <f>IF(AI99*BObIC!AI$2&gt;0,AI99*BObIC!AI$2,0)</f>
        <v>0</v>
      </c>
      <c r="AJ145">
        <f>IF(AJ99*BObIC!AJ$2&gt;0,AJ99*BObIC!AJ$2,0)</f>
        <v>0</v>
      </c>
      <c r="AK145">
        <f>IF(AK99*BObIC!AK$2&gt;0,AK99*BObIC!AK$2,0)</f>
        <v>0</v>
      </c>
      <c r="AL145">
        <f>IF(AL99*BObIC!AL$2&gt;0,AL99*BObIC!AL$2,0)</f>
        <v>0</v>
      </c>
      <c r="AM145">
        <f>IF(AM99*BObIC!AM$2&gt;0,AM99*BObIC!AM$2,0)</f>
        <v>0</v>
      </c>
      <c r="AN145">
        <f>IF(AN99*BObIC!AN$2&gt;0,AN99*BObIC!AN$2,0)</f>
        <v>0</v>
      </c>
      <c r="AO145">
        <f>IF(AO99*BObIC!AO$2&gt;0,AO99*BObIC!AO$2,0)</f>
        <v>0</v>
      </c>
      <c r="AP145">
        <f>IF(AP99*BObIC!AP$2&gt;0,AP99*BObIC!AP$2,0)</f>
        <v>0</v>
      </c>
      <c r="AQ145">
        <f>IF(AQ99*BObIC!AQ$2&gt;0,AQ99*BObIC!AQ$2,0)</f>
        <v>0</v>
      </c>
    </row>
    <row r="146" spans="1:43" x14ac:dyDescent="0.25">
      <c r="A146" t="s">
        <v>4</v>
      </c>
      <c r="B146">
        <f>IF(B100*BObIC!B$2&gt;0,B100*BObIC!B$2,0)</f>
        <v>0</v>
      </c>
      <c r="C146" s="38">
        <f>IF(C100*BObIC!C$2&gt;0,C100*BObIC!C$2,0)</f>
        <v>0</v>
      </c>
      <c r="D146" s="38">
        <f>IF(D100*BObIC!D$2&gt;0,D100*BObIC!D$2,0)</f>
        <v>0</v>
      </c>
      <c r="E146">
        <f>IF(E100*BObIC!E$2&gt;0,E100*BObIC!E$2,0)</f>
        <v>0</v>
      </c>
      <c r="F146">
        <f>IF(F100*BObIC!F$2&gt;0,F100*BObIC!F$2,0)</f>
        <v>0</v>
      </c>
      <c r="G146">
        <f>IF(G100*BObIC!G$2&gt;0,G100*BObIC!G$2,0)</f>
        <v>0</v>
      </c>
      <c r="H146">
        <f>IF(H100*BObIC!H$2&gt;0,H100*BObIC!H$2,0)</f>
        <v>0</v>
      </c>
      <c r="I146">
        <f>IF(I100*BObIC!I$2&gt;0,I100*BObIC!I$2,0)</f>
        <v>0</v>
      </c>
      <c r="J146">
        <f>IF(J100*BObIC!J$2&gt;0,J100*BObIC!J$2,0)</f>
        <v>0</v>
      </c>
      <c r="K146">
        <f>IF(K100*BObIC!K$2&gt;0,K100*BObIC!K$2,0)</f>
        <v>0</v>
      </c>
      <c r="L146" s="38">
        <f>IF(L100*BObIC!L$2&gt;0,L100*BObIC!L$2,0)</f>
        <v>0</v>
      </c>
      <c r="M146" s="38">
        <f>IF(M100*BObIC!M$2&gt;0,M100*BObIC!M$2,0)</f>
        <v>0</v>
      </c>
      <c r="N146">
        <f>IF(N100*BObIC!N$2&gt;0,N100*BObIC!N$2,0)</f>
        <v>0</v>
      </c>
      <c r="O146" s="38">
        <f>IF(O100*BObIC!O$2&gt;0,O100*BObIC!O$2,0)</f>
        <v>0</v>
      </c>
      <c r="P146" s="38">
        <f>IF(P100*BObIC!P$2&gt;0,P100*BObIC!P$2,0)</f>
        <v>0</v>
      </c>
      <c r="Q146" s="38">
        <f>IF(Q100*BObIC!Q$2&gt;0,Q100*BObIC!Q$2,0)</f>
        <v>0</v>
      </c>
      <c r="R146" s="38">
        <f>IF(R100*BObIC!R$2&gt;0,R100*BObIC!R$2,0)</f>
        <v>0</v>
      </c>
      <c r="S146">
        <f>IF(S100*BObIC!S$2&gt;0,S100*BObIC!S$2,0)</f>
        <v>0</v>
      </c>
      <c r="T146">
        <f>IF(T100*BObIC!T$2&gt;0,T100*BObIC!T$2,0)</f>
        <v>0</v>
      </c>
      <c r="U146">
        <f>IF(U100*BObIC!U$2&gt;0,U100*BObIC!U$2,0)</f>
        <v>0</v>
      </c>
      <c r="V146">
        <f>IF(V100*BObIC!V$2&gt;0,V100*BObIC!V$2,0)</f>
        <v>0</v>
      </c>
      <c r="W146">
        <f>IF(W100*BObIC!W$2&gt;0,W100*BObIC!W$2,0)</f>
        <v>0</v>
      </c>
      <c r="X146">
        <f>IF(X100*BObIC!X$2&gt;0,X100*BObIC!X$2,0)</f>
        <v>0</v>
      </c>
      <c r="Y146">
        <f>IF(Y100*BObIC!Y$2&gt;0,Y100*BObIC!Y$2,0)</f>
        <v>0</v>
      </c>
      <c r="Z146" s="38">
        <f>IF(Z100*BObIC!Z$2&gt;0,Z100*BObIC!Z$2,0)</f>
        <v>0</v>
      </c>
      <c r="AA146" s="38">
        <f>IF(AA100*BObIC!AA$2&gt;0,AA100*BObIC!AA$2,0)</f>
        <v>0</v>
      </c>
      <c r="AB146" s="38">
        <f>IF(AB100*BObIC!AB$2&gt;0,AB100*BObIC!AB$2,0)</f>
        <v>0</v>
      </c>
      <c r="AC146">
        <f>IF(AC100*BObIC!AC$2&gt;0,AC100*BObIC!AC$2,0)</f>
        <v>0</v>
      </c>
      <c r="AD146">
        <f>IF(AD100*BObIC!AD$2&gt;0,AD100*BObIC!AD$2,0)</f>
        <v>0</v>
      </c>
      <c r="AE146">
        <f>IF(AE100*BObIC!AE$2&gt;0,AE100*BObIC!AE$2,0)</f>
        <v>0</v>
      </c>
      <c r="AF146">
        <f>IF(AF100*BObIC!AF$2&gt;0,AF100*BObIC!AF$2,0)</f>
        <v>0</v>
      </c>
      <c r="AG146">
        <f>IF(AG100*BObIC!AG$2&gt;0,AG100*BObIC!AG$2,0)</f>
        <v>0</v>
      </c>
      <c r="AH146">
        <f>IF(AH100*BObIC!AH$2&gt;0,AH100*BObIC!AH$2,0)</f>
        <v>0</v>
      </c>
      <c r="AI146">
        <f>IF(AI100*BObIC!AI$2&gt;0,AI100*BObIC!AI$2,0)</f>
        <v>0</v>
      </c>
      <c r="AJ146">
        <f>IF(AJ100*BObIC!AJ$2&gt;0,AJ100*BObIC!AJ$2,0)</f>
        <v>0</v>
      </c>
      <c r="AK146">
        <f>IF(AK100*BObIC!AK$2&gt;0,AK100*BObIC!AK$2,0)</f>
        <v>0</v>
      </c>
      <c r="AL146">
        <f>IF(AL100*BObIC!AL$2&gt;0,AL100*BObIC!AL$2,0)</f>
        <v>0</v>
      </c>
      <c r="AM146">
        <f>IF(AM100*BObIC!AM$2&gt;0,AM100*BObIC!AM$2,0)</f>
        <v>0</v>
      </c>
      <c r="AN146">
        <f>IF(AN100*BObIC!AN$2&gt;0,AN100*BObIC!AN$2,0)</f>
        <v>0</v>
      </c>
      <c r="AO146">
        <f>IF(AO100*BObIC!AO$2&gt;0,AO100*BObIC!AO$2,0)</f>
        <v>0</v>
      </c>
      <c r="AP146">
        <f>IF(AP100*BObIC!AP$2&gt;0,AP100*BObIC!AP$2,0)</f>
        <v>0</v>
      </c>
      <c r="AQ146">
        <f>IF(AQ100*BObIC!AQ$2&gt;0,AQ100*BObIC!AQ$2,0)</f>
        <v>0</v>
      </c>
    </row>
    <row r="147" spans="1:43" x14ac:dyDescent="0.25">
      <c r="A147" t="s">
        <v>5</v>
      </c>
      <c r="B147">
        <f>IF(B101*BObIC!B$2&gt;0,B101*BObIC!B$2,0)</f>
        <v>4966040603.7687702</v>
      </c>
      <c r="C147" s="38">
        <f>IF(C101*BObIC!C$2&gt;0,C101*BObIC!C$2,0)</f>
        <v>0</v>
      </c>
      <c r="D147" s="38">
        <f>IF(D101*BObIC!D$2&gt;0,D101*BObIC!D$2,0)</f>
        <v>0</v>
      </c>
      <c r="E147">
        <f>IF(E101*BObIC!E$2&gt;0,E101*BObIC!E$2,0)</f>
        <v>13140461.285490056</v>
      </c>
      <c r="F147">
        <f>IF(F101*BObIC!F$2&gt;0,F101*BObIC!F$2,0)</f>
        <v>32912.467104432988</v>
      </c>
      <c r="G147">
        <f>IF(G101*BObIC!G$2&gt;0,G101*BObIC!G$2,0)</f>
        <v>13956469042.209532</v>
      </c>
      <c r="H147">
        <f>IF(H101*BObIC!H$2&gt;0,H101*BObIC!H$2,0)</f>
        <v>810214253.08963263</v>
      </c>
      <c r="I147">
        <f>IF(I101*BObIC!I$2&gt;0,I101*BObIC!I$2,0)</f>
        <v>0</v>
      </c>
      <c r="J147">
        <f>IF(J101*BObIC!J$2&gt;0,J101*BObIC!J$2,0)</f>
        <v>12184833.357972948</v>
      </c>
      <c r="K147">
        <f>IF(K101*BObIC!K$2&gt;0,K101*BObIC!K$2,0)</f>
        <v>30664329.044945173</v>
      </c>
      <c r="L147" s="38">
        <f>IF(L101*BObIC!L$2&gt;0,L101*BObIC!L$2,0)</f>
        <v>1592368792.1792488</v>
      </c>
      <c r="M147" s="38">
        <f>IF(M101*BObIC!M$2&gt;0,M101*BObIC!M$2,0)</f>
        <v>291132032.92457819</v>
      </c>
      <c r="N147">
        <f>IF(N101*BObIC!N$2&gt;0,N101*BObIC!N$2,0)</f>
        <v>345567847.29843259</v>
      </c>
      <c r="O147" s="38">
        <f>IF(O101*BObIC!O$2&gt;0,O101*BObIC!O$2,0)</f>
        <v>0</v>
      </c>
      <c r="P147" s="38">
        <f>IF(P101*BObIC!P$2&gt;0,P101*BObIC!P$2,0)</f>
        <v>0</v>
      </c>
      <c r="Q147" s="38">
        <f>IF(Q101*BObIC!Q$2&gt;0,Q101*BObIC!Q$2,0)</f>
        <v>0</v>
      </c>
      <c r="R147" s="38">
        <f>IF(R101*BObIC!R$2&gt;0,R101*BObIC!R$2,0)</f>
        <v>0</v>
      </c>
      <c r="S147">
        <f>IF(S101*BObIC!S$2&gt;0,S101*BObIC!S$2,0)</f>
        <v>344579494.76235807</v>
      </c>
      <c r="T147">
        <f>IF(T101*BObIC!T$2&gt;0,T101*BObIC!T$2,0)</f>
        <v>572086230.59769642</v>
      </c>
      <c r="U147">
        <f>IF(U101*BObIC!U$2&gt;0,U101*BObIC!U$2,0)</f>
        <v>238005489.68204495</v>
      </c>
      <c r="V147">
        <f>IF(V101*BObIC!V$2&gt;0,V101*BObIC!V$2,0)</f>
        <v>413203592.7458654</v>
      </c>
      <c r="W147">
        <f>IF(W101*BObIC!W$2&gt;0,W101*BObIC!W$2,0)</f>
        <v>234406301.92704779</v>
      </c>
      <c r="X147">
        <f>IF(X101*BObIC!X$2&gt;0,X101*BObIC!X$2,0)</f>
        <v>191627210.24499378</v>
      </c>
      <c r="Y147">
        <f>IF(Y101*BObIC!Y$2&gt;0,Y101*BObIC!Y$2,0)</f>
        <v>53678539.055827938</v>
      </c>
      <c r="Z147" s="38">
        <f>IF(Z101*BObIC!Z$2&gt;0,Z101*BObIC!Z$2,0)</f>
        <v>0</v>
      </c>
      <c r="AA147" s="38">
        <f>IF(AA101*BObIC!AA$2&gt;0,AA101*BObIC!AA$2,0)</f>
        <v>0</v>
      </c>
      <c r="AB147" s="38">
        <f>IF(AB101*BObIC!AB$2&gt;0,AB101*BObIC!AB$2,0)</f>
        <v>30979981.750805229</v>
      </c>
      <c r="AC147">
        <f>IF(AC101*BObIC!AC$2&gt;0,AC101*BObIC!AC$2,0)</f>
        <v>285668730.39129913</v>
      </c>
      <c r="AD147">
        <f>IF(AD101*BObIC!AD$2&gt;0,AD101*BObIC!AD$2,0)</f>
        <v>560774794.8083812</v>
      </c>
      <c r="AE147">
        <f>IF(AE101*BObIC!AE$2&gt;0,AE101*BObIC!AE$2,0)</f>
        <v>341742918.47657269</v>
      </c>
      <c r="AF147">
        <f>IF(AF101*BObIC!AF$2&gt;0,AF101*BObIC!AF$2,0)</f>
        <v>26394114709.08857</v>
      </c>
      <c r="AG147">
        <f>IF(AG101*BObIC!AG$2&gt;0,AG101*BObIC!AG$2,0)</f>
        <v>87981010.260968447</v>
      </c>
      <c r="AH147">
        <f>IF(AH101*BObIC!AH$2&gt;0,AH101*BObIC!AH$2,0)</f>
        <v>63651238.700693719</v>
      </c>
      <c r="AI147">
        <f>IF(AI101*BObIC!AI$2&gt;0,AI101*BObIC!AI$2,0)</f>
        <v>10285403.809424341</v>
      </c>
      <c r="AJ147">
        <f>IF(AJ101*BObIC!AJ$2&gt;0,AJ101*BObIC!AJ$2,0)</f>
        <v>240329925.64932892</v>
      </c>
      <c r="AK147">
        <f>IF(AK101*BObIC!AK$2&gt;0,AK101*BObIC!AK$2,0)</f>
        <v>5964100.1041329717</v>
      </c>
      <c r="AL147">
        <f>IF(AL101*BObIC!AL$2&gt;0,AL101*BObIC!AL$2,0)</f>
        <v>791654247.38706732</v>
      </c>
      <c r="AM147">
        <f>IF(AM101*BObIC!AM$2&gt;0,AM101*BObIC!AM$2,0)</f>
        <v>544614053.04996634</v>
      </c>
      <c r="AN147">
        <f>IF(AN101*BObIC!AN$2&gt;0,AN101*BObIC!AN$2,0)</f>
        <v>1513212920.8025198</v>
      </c>
      <c r="AO147">
        <f>IF(AO101*BObIC!AO$2&gt;0,AO101*BObIC!AO$2,0)</f>
        <v>1847182443.2301385</v>
      </c>
      <c r="AP147">
        <f>IF(AP101*BObIC!AP$2&gt;0,AP101*BObIC!AP$2,0)</f>
        <v>1371718683.1175063</v>
      </c>
      <c r="AQ147">
        <f>IF(AQ101*BObIC!AQ$2&gt;0,AQ101*BObIC!AQ$2,0)</f>
        <v>414399.36357471562</v>
      </c>
    </row>
    <row r="148" spans="1:43" x14ac:dyDescent="0.25">
      <c r="A148" t="s">
        <v>6</v>
      </c>
      <c r="B148">
        <f>IF(B102*BObIC!B$2&gt;0,B102*BObIC!B$2,0)</f>
        <v>272807539.1281935</v>
      </c>
      <c r="C148" s="38">
        <f>IF(C102*BObIC!C$2&gt;0,C102*BObIC!C$2,0)</f>
        <v>0</v>
      </c>
      <c r="D148" s="38">
        <f>IF(D102*BObIC!D$2&gt;0,D102*BObIC!D$2,0)</f>
        <v>0</v>
      </c>
      <c r="E148">
        <f>IF(E102*BObIC!E$2&gt;0,E102*BObIC!E$2,0)</f>
        <v>20779313.07581934</v>
      </c>
      <c r="F148">
        <f>IF(F102*BObIC!F$2&gt;0,F102*BObIC!F$2,0)</f>
        <v>48928.878360360664</v>
      </c>
      <c r="G148">
        <f>IF(G102*BObIC!G$2&gt;0,G102*BObIC!G$2,0)</f>
        <v>498592159.66136658</v>
      </c>
      <c r="H148">
        <f>IF(H102*BObIC!H$2&gt;0,H102*BObIC!H$2,0)</f>
        <v>15413869159.335459</v>
      </c>
      <c r="I148">
        <f>IF(I102*BObIC!I$2&gt;0,I102*BObIC!I$2,0)</f>
        <v>64249309.948411845</v>
      </c>
      <c r="J148">
        <f>IF(J102*BObIC!J$2&gt;0,J102*BObIC!J$2,0)</f>
        <v>383183373.13999897</v>
      </c>
      <c r="K148">
        <f>IF(K102*BObIC!K$2&gt;0,K102*BObIC!K$2,0)</f>
        <v>61062210.265636206</v>
      </c>
      <c r="L148" s="38">
        <f>IF(L102*BObIC!L$2&gt;0,L102*BObIC!L$2,0)</f>
        <v>571679288.4085741</v>
      </c>
      <c r="M148" s="38">
        <f>IF(M102*BObIC!M$2&gt;0,M102*BObIC!M$2,0)</f>
        <v>140015064.34794858</v>
      </c>
      <c r="N148">
        <f>IF(N102*BObIC!N$2&gt;0,N102*BObIC!N$2,0)</f>
        <v>1492528957.0915167</v>
      </c>
      <c r="O148" s="38">
        <f>IF(O102*BObIC!O$2&gt;0,O102*BObIC!O$2,0)</f>
        <v>2585233.4719498428</v>
      </c>
      <c r="P148" s="38">
        <f>IF(P102*BObIC!P$2&gt;0,P102*BObIC!P$2,0)</f>
        <v>20813152.057417642</v>
      </c>
      <c r="Q148" s="38">
        <f>IF(Q102*BObIC!Q$2&gt;0,Q102*BObIC!Q$2,0)</f>
        <v>11569912.599601937</v>
      </c>
      <c r="R148" s="38">
        <f>IF(R102*BObIC!R$2&gt;0,R102*BObIC!R$2,0)</f>
        <v>0</v>
      </c>
      <c r="S148">
        <f>IF(S102*BObIC!S$2&gt;0,S102*BObIC!S$2,0)</f>
        <v>699920655.28636336</v>
      </c>
      <c r="T148">
        <f>IF(T102*BObIC!T$2&gt;0,T102*BObIC!T$2,0)</f>
        <v>1572195758.1061416</v>
      </c>
      <c r="U148">
        <f>IF(U102*BObIC!U$2&gt;0,U102*BObIC!U$2,0)</f>
        <v>531455461.15583348</v>
      </c>
      <c r="V148">
        <f>IF(V102*BObIC!V$2&gt;0,V102*BObIC!V$2,0)</f>
        <v>772414413.2263155</v>
      </c>
      <c r="W148">
        <f>IF(W102*BObIC!W$2&gt;0,W102*BObIC!W$2,0)</f>
        <v>1201698496.4675066</v>
      </c>
      <c r="X148">
        <f>IF(X102*BObIC!X$2&gt;0,X102*BObIC!X$2,0)</f>
        <v>565564057.15474415</v>
      </c>
      <c r="Y148">
        <f>IF(Y102*BObIC!Y$2&gt;0,Y102*BObIC!Y$2,0)</f>
        <v>1335585601.3970864</v>
      </c>
      <c r="Z148" s="38">
        <f>IF(Z102*BObIC!Z$2&gt;0,Z102*BObIC!Z$2,0)</f>
        <v>0</v>
      </c>
      <c r="AA148" s="38">
        <f>IF(AA102*BObIC!AA$2&gt;0,AA102*BObIC!AA$2,0)</f>
        <v>0</v>
      </c>
      <c r="AB148" s="38">
        <f>IF(AB102*BObIC!AB$2&gt;0,AB102*BObIC!AB$2,0)</f>
        <v>122388406.52481584</v>
      </c>
      <c r="AC148">
        <f>IF(AC102*BObIC!AC$2&gt;0,AC102*BObIC!AC$2,0)</f>
        <v>583231544.93162382</v>
      </c>
      <c r="AD148">
        <f>IF(AD102*BObIC!AD$2&gt;0,AD102*BObIC!AD$2,0)</f>
        <v>1328431155.7332976</v>
      </c>
      <c r="AE148">
        <f>IF(AE102*BObIC!AE$2&gt;0,AE102*BObIC!AE$2,0)</f>
        <v>707324594.97525489</v>
      </c>
      <c r="AF148">
        <f>IF(AF102*BObIC!AF$2&gt;0,AF102*BObIC!AF$2,0)</f>
        <v>880657563.60839629</v>
      </c>
      <c r="AG148">
        <f>IF(AG102*BObIC!AG$2&gt;0,AG102*BObIC!AG$2,0)</f>
        <v>59751160.511551425</v>
      </c>
      <c r="AH148">
        <f>IF(AH102*BObIC!AH$2&gt;0,AH102*BObIC!AH$2,0)</f>
        <v>59111071.372342043</v>
      </c>
      <c r="AI148">
        <f>IF(AI102*BObIC!AI$2&gt;0,AI102*BObIC!AI$2,0)</f>
        <v>15733566.813250454</v>
      </c>
      <c r="AJ148">
        <f>IF(AJ102*BObIC!AJ$2&gt;0,AJ102*BObIC!AJ$2,0)</f>
        <v>277971048.32673949</v>
      </c>
      <c r="AK148">
        <f>IF(AK102*BObIC!AK$2&gt;0,AK102*BObIC!AK$2,0)</f>
        <v>113259092.78632763</v>
      </c>
      <c r="AL148">
        <f>IF(AL102*BObIC!AL$2&gt;0,AL102*BObIC!AL$2,0)</f>
        <v>1152854041.2252374</v>
      </c>
      <c r="AM148">
        <f>IF(AM102*BObIC!AM$2&gt;0,AM102*BObIC!AM$2,0)</f>
        <v>602777438.87043643</v>
      </c>
      <c r="AN148">
        <f>IF(AN102*BObIC!AN$2&gt;0,AN102*BObIC!AN$2,0)</f>
        <v>241679885.47651899</v>
      </c>
      <c r="AO148">
        <f>IF(AO102*BObIC!AO$2&gt;0,AO102*BObIC!AO$2,0)</f>
        <v>809540251.75974786</v>
      </c>
      <c r="AP148">
        <f>IF(AP102*BObIC!AP$2&gt;0,AP102*BObIC!AP$2,0)</f>
        <v>1364055602.7017796</v>
      </c>
      <c r="AQ148">
        <f>IF(AQ102*BObIC!AQ$2&gt;0,AQ102*BObIC!AQ$2,0)</f>
        <v>7569.6471032914151</v>
      </c>
    </row>
    <row r="149" spans="1:43" x14ac:dyDescent="0.25">
      <c r="A149" t="s">
        <v>7</v>
      </c>
      <c r="B149">
        <f>IF(B103*BObIC!B$2&gt;0,B103*BObIC!B$2,0)</f>
        <v>49933767.136682719</v>
      </c>
      <c r="C149" s="38">
        <f>IF(C103*BObIC!C$2&gt;0,C103*BObIC!C$2,0)</f>
        <v>1017555.4415854866</v>
      </c>
      <c r="D149" s="38">
        <f>IF(D103*BObIC!D$2&gt;0,D103*BObIC!D$2,0)</f>
        <v>0</v>
      </c>
      <c r="E149">
        <f>IF(E103*BObIC!E$2&gt;0,E103*BObIC!E$2,0)</f>
        <v>3593250.0224455749</v>
      </c>
      <c r="F149">
        <f>IF(F103*BObIC!F$2&gt;0,F103*BObIC!F$2,0)</f>
        <v>22514.23184645881</v>
      </c>
      <c r="G149">
        <f>IF(G103*BObIC!G$2&gt;0,G103*BObIC!G$2,0)</f>
        <v>106846609.89412954</v>
      </c>
      <c r="H149">
        <f>IF(H103*BObIC!H$2&gt;0,H103*BObIC!H$2,0)</f>
        <v>69572311.655308098</v>
      </c>
      <c r="I149">
        <f>IF(I103*BObIC!I$2&gt;0,I103*BObIC!I$2,0)</f>
        <v>1019371056.8437594</v>
      </c>
      <c r="J149">
        <f>IF(J103*BObIC!J$2&gt;0,J103*BObIC!J$2,0)</f>
        <v>41783735.965218432</v>
      </c>
      <c r="K149">
        <f>IF(K103*BObIC!K$2&gt;0,K103*BObIC!K$2,0)</f>
        <v>0</v>
      </c>
      <c r="L149" s="38">
        <f>IF(L103*BObIC!L$2&gt;0,L103*BObIC!L$2,0)</f>
        <v>0</v>
      </c>
      <c r="M149" s="38">
        <f>IF(M103*BObIC!M$2&gt;0,M103*BObIC!M$2,0)</f>
        <v>1800581.5917850381</v>
      </c>
      <c r="N149">
        <f>IF(N103*BObIC!N$2&gt;0,N103*BObIC!N$2,0)</f>
        <v>106764061.00798354</v>
      </c>
      <c r="O149" s="38">
        <f>IF(O103*BObIC!O$2&gt;0,O103*BObIC!O$2,0)</f>
        <v>78677620.680595607</v>
      </c>
      <c r="P149" s="38">
        <f>IF(P103*BObIC!P$2&gt;0,P103*BObIC!P$2,0)</f>
        <v>83483814.282526985</v>
      </c>
      <c r="Q149" s="38">
        <f>IF(Q103*BObIC!Q$2&gt;0,Q103*BObIC!Q$2,0)</f>
        <v>46473903.716780953</v>
      </c>
      <c r="R149" s="38">
        <f>IF(R103*BObIC!R$2&gt;0,R103*BObIC!R$2,0)</f>
        <v>80893672.887051687</v>
      </c>
      <c r="S149">
        <f>IF(S103*BObIC!S$2&gt;0,S103*BObIC!S$2,0)</f>
        <v>171208006.62419552</v>
      </c>
      <c r="T149">
        <f>IF(T103*BObIC!T$2&gt;0,T103*BObIC!T$2,0)</f>
        <v>0</v>
      </c>
      <c r="U149">
        <f>IF(U103*BObIC!U$2&gt;0,U103*BObIC!U$2,0)</f>
        <v>40587464.106591552</v>
      </c>
      <c r="V149">
        <f>IF(V103*BObIC!V$2&gt;0,V103*BObIC!V$2,0)</f>
        <v>141078312.45065385</v>
      </c>
      <c r="W149">
        <f>IF(W103*BObIC!W$2&gt;0,W103*BObIC!W$2,0)</f>
        <v>72506708.665884942</v>
      </c>
      <c r="X149">
        <f>IF(X103*BObIC!X$2&gt;0,X103*BObIC!X$2,0)</f>
        <v>38110406.870261319</v>
      </c>
      <c r="Y149">
        <f>IF(Y103*BObIC!Y$2&gt;0,Y103*BObIC!Y$2,0)</f>
        <v>915585367.40146697</v>
      </c>
      <c r="Z149" s="38">
        <f>IF(Z103*BObIC!Z$2&gt;0,Z103*BObIC!Z$2,0)</f>
        <v>14463943.817813182</v>
      </c>
      <c r="AA149" s="38">
        <f>IF(AA103*BObIC!AA$2&gt;0,AA103*BObIC!AA$2,0)</f>
        <v>187491.1079457544</v>
      </c>
      <c r="AB149" s="38">
        <f>IF(AB103*BObIC!AB$2&gt;0,AB103*BObIC!AB$2,0)</f>
        <v>6725990.7368030222</v>
      </c>
      <c r="AC149">
        <f>IF(AC103*BObIC!AC$2&gt;0,AC103*BObIC!AC$2,0)</f>
        <v>2819105034.3784847</v>
      </c>
      <c r="AD149">
        <f>IF(AD103*BObIC!AD$2&gt;0,AD103*BObIC!AD$2,0)</f>
        <v>248026996.31738648</v>
      </c>
      <c r="AE149">
        <f>IF(AE103*BObIC!AE$2&gt;0,AE103*BObIC!AE$2,0)</f>
        <v>43903804.145636916</v>
      </c>
      <c r="AF149">
        <f>IF(AF103*BObIC!AF$2&gt;0,AF103*BObIC!AF$2,0)</f>
        <v>156471816.08694547</v>
      </c>
      <c r="AG149">
        <f>IF(AG103*BObIC!AG$2&gt;0,AG103*BObIC!AG$2,0)</f>
        <v>12870193.367415324</v>
      </c>
      <c r="AH149">
        <f>IF(AH103*BObIC!AH$2&gt;0,AH103*BObIC!AH$2,0)</f>
        <v>9865578.2230492029</v>
      </c>
      <c r="AI149">
        <f>IF(AI103*BObIC!AI$2&gt;0,AI103*BObIC!AI$2,0)</f>
        <v>0</v>
      </c>
      <c r="AJ149">
        <f>IF(AJ103*BObIC!AJ$2&gt;0,AJ103*BObIC!AJ$2,0)</f>
        <v>0</v>
      </c>
      <c r="AK149">
        <f>IF(AK103*BObIC!AK$2&gt;0,AK103*BObIC!AK$2,0)</f>
        <v>16967803.307382248</v>
      </c>
      <c r="AL149">
        <f>IF(AL103*BObIC!AL$2&gt;0,AL103*BObIC!AL$2,0)</f>
        <v>68583158.024241015</v>
      </c>
      <c r="AM149">
        <f>IF(AM103*BObIC!AM$2&gt;0,AM103*BObIC!AM$2,0)</f>
        <v>54185670.2296924</v>
      </c>
      <c r="AN149">
        <f>IF(AN103*BObIC!AN$2&gt;0,AN103*BObIC!AN$2,0)</f>
        <v>6471493.2658665907</v>
      </c>
      <c r="AO149">
        <f>IF(AO103*BObIC!AO$2&gt;0,AO103*BObIC!AO$2,0)</f>
        <v>24695902.491291117</v>
      </c>
      <c r="AP149">
        <f>IF(AP103*BObIC!AP$2&gt;0,AP103*BObIC!AP$2,0)</f>
        <v>112304289.06381851</v>
      </c>
      <c r="AQ149">
        <f>IF(AQ103*BObIC!AQ$2&gt;0,AQ103*BObIC!AQ$2,0)</f>
        <v>0</v>
      </c>
    </row>
    <row r="150" spans="1:43" x14ac:dyDescent="0.25">
      <c r="A150" t="s">
        <v>8</v>
      </c>
      <c r="B150">
        <f>IF(B104*BObIC!B$2&gt;0,B104*BObIC!B$2,0)</f>
        <v>20684162.184931882</v>
      </c>
      <c r="C150" s="38">
        <f>IF(C104*BObIC!C$2&gt;0,C104*BObIC!C$2,0)</f>
        <v>0</v>
      </c>
      <c r="D150" s="38">
        <f>IF(D104*BObIC!D$2&gt;0,D104*BObIC!D$2,0)</f>
        <v>0</v>
      </c>
      <c r="E150">
        <f>IF(E104*BObIC!E$2&gt;0,E104*BObIC!E$2,0)</f>
        <v>10064157.87670829</v>
      </c>
      <c r="F150">
        <f>IF(F104*BObIC!F$2&gt;0,F104*BObIC!F$2,0)</f>
        <v>44984.994986181133</v>
      </c>
      <c r="G150">
        <f>IF(G104*BObIC!G$2&gt;0,G104*BObIC!G$2,0)</f>
        <v>1960356105.9867597</v>
      </c>
      <c r="H150">
        <f>IF(H104*BObIC!H$2&gt;0,H104*BObIC!H$2,0)</f>
        <v>685332507.05199432</v>
      </c>
      <c r="I150">
        <f>IF(I104*BObIC!I$2&gt;0,I104*BObIC!I$2,0)</f>
        <v>103333213.60000637</v>
      </c>
      <c r="J150">
        <f>IF(J104*BObIC!J$2&gt;0,J104*BObIC!J$2,0)</f>
        <v>8681296550.0120449</v>
      </c>
      <c r="K150">
        <f>IF(K104*BObIC!K$2&gt;0,K104*BObIC!K$2,0)</f>
        <v>54307285.42135305</v>
      </c>
      <c r="L150" s="38">
        <f>IF(L104*BObIC!L$2&gt;0,L104*BObIC!L$2,0)</f>
        <v>941521194.50759244</v>
      </c>
      <c r="M150" s="38">
        <f>IF(M104*BObIC!M$2&gt;0,M104*BObIC!M$2,0)</f>
        <v>347791312.97631371</v>
      </c>
      <c r="N150">
        <f>IF(N104*BObIC!N$2&gt;0,N104*BObIC!N$2,0)</f>
        <v>550634500.61489058</v>
      </c>
      <c r="O150" s="38">
        <f>IF(O104*BObIC!O$2&gt;0,O104*BObIC!O$2,0)</f>
        <v>88812087.879498258</v>
      </c>
      <c r="P150" s="38">
        <f>IF(P104*BObIC!P$2&gt;0,P104*BObIC!P$2,0)</f>
        <v>122081205.68898578</v>
      </c>
      <c r="Q150" s="38">
        <f>IF(Q104*BObIC!Q$2&gt;0,Q104*BObIC!Q$2,0)</f>
        <v>23651137.530233428</v>
      </c>
      <c r="R150" s="38">
        <f>IF(R104*BObIC!R$2&gt;0,R104*BObIC!R$2,0)</f>
        <v>34298801.360858493</v>
      </c>
      <c r="S150">
        <f>IF(S104*BObIC!S$2&gt;0,S104*BObIC!S$2,0)</f>
        <v>523262375.59866464</v>
      </c>
      <c r="T150">
        <f>IF(T104*BObIC!T$2&gt;0,T104*BObIC!T$2,0)</f>
        <v>576127986.2387917</v>
      </c>
      <c r="U150">
        <f>IF(U104*BObIC!U$2&gt;0,U104*BObIC!U$2,0)</f>
        <v>624160254.09997487</v>
      </c>
      <c r="V150">
        <f>IF(V104*BObIC!V$2&gt;0,V104*BObIC!V$2,0)</f>
        <v>420009501.22449821</v>
      </c>
      <c r="W150">
        <f>IF(W104*BObIC!W$2&gt;0,W104*BObIC!W$2,0)</f>
        <v>303457435.91854173</v>
      </c>
      <c r="X150">
        <f>IF(X104*BObIC!X$2&gt;0,X104*BObIC!X$2,0)</f>
        <v>122594929.06805719</v>
      </c>
      <c r="Y150">
        <f>IF(Y104*BObIC!Y$2&gt;0,Y104*BObIC!Y$2,0)</f>
        <v>317112397.56569093</v>
      </c>
      <c r="Z150" s="38">
        <f>IF(Z104*BObIC!Z$2&gt;0,Z104*BObIC!Z$2,0)</f>
        <v>0</v>
      </c>
      <c r="AA150" s="38">
        <f>IF(AA104*BObIC!AA$2&gt;0,AA104*BObIC!AA$2,0)</f>
        <v>0</v>
      </c>
      <c r="AB150" s="38">
        <f>IF(AB104*BObIC!AB$2&gt;0,AB104*BObIC!AB$2,0)</f>
        <v>52851808.677340671</v>
      </c>
      <c r="AC150">
        <f>IF(AC104*BObIC!AC$2&gt;0,AC104*BObIC!AC$2,0)</f>
        <v>632638794.41475308</v>
      </c>
      <c r="AD150">
        <f>IF(AD104*BObIC!AD$2&gt;0,AD104*BObIC!AD$2,0)</f>
        <v>2112738616.3917246</v>
      </c>
      <c r="AE150">
        <f>IF(AE104*BObIC!AE$2&gt;0,AE104*BObIC!AE$2,0)</f>
        <v>259257913.53219905</v>
      </c>
      <c r="AF150">
        <f>IF(AF104*BObIC!AF$2&gt;0,AF104*BObIC!AF$2,0)</f>
        <v>676503565.08641267</v>
      </c>
      <c r="AG150">
        <f>IF(AG104*BObIC!AG$2&gt;0,AG104*BObIC!AG$2,0)</f>
        <v>1087084814.7532723</v>
      </c>
      <c r="AH150">
        <f>IF(AH104*BObIC!AH$2&gt;0,AH104*BObIC!AH$2,0)</f>
        <v>188591573.51172176</v>
      </c>
      <c r="AI150">
        <f>IF(AI104*BObIC!AI$2&gt;0,AI104*BObIC!AI$2,0)</f>
        <v>211903416.098023</v>
      </c>
      <c r="AJ150">
        <f>IF(AJ104*BObIC!AJ$2&gt;0,AJ104*BObIC!AJ$2,0)</f>
        <v>1242815747.9872298</v>
      </c>
      <c r="AK150">
        <f>IF(AK104*BObIC!AK$2&gt;0,AK104*BObIC!AK$2,0)</f>
        <v>206631072.35904205</v>
      </c>
      <c r="AL150">
        <f>IF(AL104*BObIC!AL$2&gt;0,AL104*BObIC!AL$2,0)</f>
        <v>1340682725.8265707</v>
      </c>
      <c r="AM150">
        <f>IF(AM104*BObIC!AM$2&gt;0,AM104*BObIC!AM$2,0)</f>
        <v>614651907.15593648</v>
      </c>
      <c r="AN150">
        <f>IF(AN104*BObIC!AN$2&gt;0,AN104*BObIC!AN$2,0)</f>
        <v>591443604.47588968</v>
      </c>
      <c r="AO150">
        <f>IF(AO104*BObIC!AO$2&gt;0,AO104*BObIC!AO$2,0)</f>
        <v>498734159.21746862</v>
      </c>
      <c r="AP150">
        <f>IF(AP104*BObIC!AP$2&gt;0,AP104*BObIC!AP$2,0)</f>
        <v>653441271.28080678</v>
      </c>
      <c r="AQ150">
        <f>IF(AQ104*BObIC!AQ$2&gt;0,AQ104*BObIC!AQ$2,0)</f>
        <v>0</v>
      </c>
    </row>
    <row r="151" spans="1:43" x14ac:dyDescent="0.25">
      <c r="A151" t="s">
        <v>9</v>
      </c>
      <c r="B151">
        <f>IF(B105*BObIC!B$2&gt;0,B105*BObIC!B$2,0)</f>
        <v>903197115.68705797</v>
      </c>
      <c r="C151" s="38">
        <f>IF(C105*BObIC!C$2&gt;0,C105*BObIC!C$2,0)</f>
        <v>0</v>
      </c>
      <c r="D151" s="38">
        <f>IF(D105*BObIC!D$2&gt;0,D105*BObIC!D$2,0)</f>
        <v>0</v>
      </c>
      <c r="E151">
        <f>IF(E105*BObIC!E$2&gt;0,E105*BObIC!E$2,0)</f>
        <v>122971067.67004916</v>
      </c>
      <c r="F151">
        <f>IF(F105*BObIC!F$2&gt;0,F105*BObIC!F$2,0)</f>
        <v>414921.44925317244</v>
      </c>
      <c r="G151">
        <f>IF(G105*BObIC!G$2&gt;0,G105*BObIC!G$2,0)</f>
        <v>360146952.81804669</v>
      </c>
      <c r="H151">
        <f>IF(H105*BObIC!H$2&gt;0,H105*BObIC!H$2,0)</f>
        <v>605177378.79576218</v>
      </c>
      <c r="I151">
        <f>IF(I105*BObIC!I$2&gt;0,I105*BObIC!I$2,0)</f>
        <v>60722992.308170788</v>
      </c>
      <c r="J151">
        <f>IF(J105*BObIC!J$2&gt;0,J105*BObIC!J$2,0)</f>
        <v>369410057.55974638</v>
      </c>
      <c r="K151">
        <f>IF(K105*BObIC!K$2&gt;0,K105*BObIC!K$2,0)</f>
        <v>4151605816.7577372</v>
      </c>
      <c r="L151" s="38">
        <f>IF(L105*BObIC!L$2&gt;0,L105*BObIC!L$2,0)</f>
        <v>13748131359.408102</v>
      </c>
      <c r="M151" s="38">
        <f>IF(M105*BObIC!M$2&gt;0,M105*BObIC!M$2,0)</f>
        <v>352258407.60138339</v>
      </c>
      <c r="N151">
        <f>IF(N105*BObIC!N$2&gt;0,N105*BObIC!N$2,0)</f>
        <v>1895866622.3169856</v>
      </c>
      <c r="O151" s="38">
        <f>IF(O105*BObIC!O$2&gt;0,O105*BObIC!O$2,0)</f>
        <v>0</v>
      </c>
      <c r="P151" s="38">
        <f>IF(P105*BObIC!P$2&gt;0,P105*BObIC!P$2,0)</f>
        <v>0</v>
      </c>
      <c r="Q151" s="38">
        <f>IF(Q105*BObIC!Q$2&gt;0,Q105*BObIC!Q$2,0)</f>
        <v>0</v>
      </c>
      <c r="R151" s="38">
        <f>IF(R105*BObIC!R$2&gt;0,R105*BObIC!R$2,0)</f>
        <v>0</v>
      </c>
      <c r="S151">
        <f>IF(S105*BObIC!S$2&gt;0,S105*BObIC!S$2,0)</f>
        <v>1019023528.8904757</v>
      </c>
      <c r="T151">
        <f>IF(T105*BObIC!T$2&gt;0,T105*BObIC!T$2,0)</f>
        <v>1825271739.3706992</v>
      </c>
      <c r="U151">
        <f>IF(U105*BObIC!U$2&gt;0,U105*BObIC!U$2,0)</f>
        <v>780369514.92588341</v>
      </c>
      <c r="V151">
        <f>IF(V105*BObIC!V$2&gt;0,V105*BObIC!V$2,0)</f>
        <v>832191087.40726447</v>
      </c>
      <c r="W151">
        <f>IF(W105*BObIC!W$2&gt;0,W105*BObIC!W$2,0)</f>
        <v>880092735.9395169</v>
      </c>
      <c r="X151">
        <f>IF(X105*BObIC!X$2&gt;0,X105*BObIC!X$2,0)</f>
        <v>361804728.04240733</v>
      </c>
      <c r="Y151">
        <f>IF(Y105*BObIC!Y$2&gt;0,Y105*BObIC!Y$2,0)</f>
        <v>176957220.53446847</v>
      </c>
      <c r="Z151" s="38">
        <f>IF(Z105*BObIC!Z$2&gt;0,Z105*BObIC!Z$2,0)</f>
        <v>0</v>
      </c>
      <c r="AA151" s="38">
        <f>IF(AA105*BObIC!AA$2&gt;0,AA105*BObIC!AA$2,0)</f>
        <v>0</v>
      </c>
      <c r="AB151" s="38">
        <f>IF(AB105*BObIC!AB$2&gt;0,AB105*BObIC!AB$2,0)</f>
        <v>332042654.50589639</v>
      </c>
      <c r="AC151">
        <f>IF(AC105*BObIC!AC$2&gt;0,AC105*BObIC!AC$2,0)</f>
        <v>2579290231.3419085</v>
      </c>
      <c r="AD151">
        <f>IF(AD105*BObIC!AD$2&gt;0,AD105*BObIC!AD$2,0)</f>
        <v>3829037610.9074931</v>
      </c>
      <c r="AE151">
        <f>IF(AE105*BObIC!AE$2&gt;0,AE105*BObIC!AE$2,0)</f>
        <v>8177070854.2378988</v>
      </c>
      <c r="AF151">
        <f>IF(AF105*BObIC!AF$2&gt;0,AF105*BObIC!AF$2,0)</f>
        <v>1214769527.0674815</v>
      </c>
      <c r="AG151">
        <f>IF(AG105*BObIC!AG$2&gt;0,AG105*BObIC!AG$2,0)</f>
        <v>215958511.36058399</v>
      </c>
      <c r="AH151">
        <f>IF(AH105*BObIC!AH$2&gt;0,AH105*BObIC!AH$2,0)</f>
        <v>184758157.81518379</v>
      </c>
      <c r="AI151">
        <f>IF(AI105*BObIC!AI$2&gt;0,AI105*BObIC!AI$2,0)</f>
        <v>122347571.66009559</v>
      </c>
      <c r="AJ151">
        <f>IF(AJ105*BObIC!AJ$2&gt;0,AJ105*BObIC!AJ$2,0)</f>
        <v>193181100.7889837</v>
      </c>
      <c r="AK151">
        <f>IF(AK105*BObIC!AK$2&gt;0,AK105*BObIC!AK$2,0)</f>
        <v>750131882.35742426</v>
      </c>
      <c r="AL151">
        <f>IF(AL105*BObIC!AL$2&gt;0,AL105*BObIC!AL$2,0)</f>
        <v>1160135937.5233994</v>
      </c>
      <c r="AM151">
        <f>IF(AM105*BObIC!AM$2&gt;0,AM105*BObIC!AM$2,0)</f>
        <v>1245875332.8950012</v>
      </c>
      <c r="AN151">
        <f>IF(AN105*BObIC!AN$2&gt;0,AN105*BObIC!AN$2,0)</f>
        <v>1146492589.2178159</v>
      </c>
      <c r="AO151">
        <f>IF(AO105*BObIC!AO$2&gt;0,AO105*BObIC!AO$2,0)</f>
        <v>1367919959.432081</v>
      </c>
      <c r="AP151">
        <f>IF(AP105*BObIC!AP$2&gt;0,AP105*BObIC!AP$2,0)</f>
        <v>779154500.10137761</v>
      </c>
      <c r="AQ151">
        <f>IF(AQ105*BObIC!AQ$2&gt;0,AQ105*BObIC!AQ$2,0)</f>
        <v>726895.12718330952</v>
      </c>
    </row>
    <row r="152" spans="1:43" s="38" customFormat="1" x14ac:dyDescent="0.25">
      <c r="A152" s="38" t="s">
        <v>65</v>
      </c>
      <c r="B152" s="38">
        <f>IF(B106*BObIC!B$2&gt;0,B106*BObIC!B$2,0)</f>
        <v>1071851429.9651953</v>
      </c>
      <c r="C152" s="38">
        <f>IF(C106*BObIC!C$2&gt;0,C106*BObIC!C$2,0)</f>
        <v>3643486.1711677564</v>
      </c>
      <c r="D152" s="38">
        <f>IF(D106*BObIC!D$2&gt;0,D106*BObIC!D$2,0)</f>
        <v>2834897.0186609677</v>
      </c>
      <c r="E152" s="38">
        <f>IF(E106*BObIC!E$2&gt;0,E106*BObIC!E$2,0)</f>
        <v>68688461.201426998</v>
      </c>
      <c r="F152" s="38">
        <f>IF(F106*BObIC!F$2&gt;0,F106*BObIC!F$2,0)</f>
        <v>234548.54814182426</v>
      </c>
      <c r="G152" s="38">
        <f>IF(G106*BObIC!G$2&gt;0,G106*BObIC!G$2,0)</f>
        <v>887235924.96286023</v>
      </c>
      <c r="H152" s="38">
        <f>IF(H106*BObIC!H$2&gt;0,H106*BObIC!H$2,0)</f>
        <v>2733048430.0806084</v>
      </c>
      <c r="I152" s="38">
        <f>IF(I106*BObIC!I$2&gt;0,I106*BObIC!I$2,0)</f>
        <v>337535544.22409517</v>
      </c>
      <c r="J152" s="38">
        <f>IF(J106*BObIC!J$2&gt;0,J106*BObIC!J$2,0)</f>
        <v>1021976117.472033</v>
      </c>
      <c r="K152" s="38">
        <f>IF(K106*BObIC!K$2&gt;0,K106*BObIC!K$2,0)</f>
        <v>1110575339.8464448</v>
      </c>
      <c r="L152" s="38">
        <f>IF(L106*BObIC!L$2&gt;0,L106*BObIC!L$2,0)</f>
        <v>23704921835.735878</v>
      </c>
      <c r="M152" s="38">
        <f>IF(M106*BObIC!M$2&gt;0,M106*BObIC!M$2,0)</f>
        <v>1064154683.7584658</v>
      </c>
      <c r="N152" s="38">
        <f>IF(N106*BObIC!N$2&gt;0,N106*BObIC!N$2,0)</f>
        <v>9615829251.5873699</v>
      </c>
      <c r="O152" s="38">
        <f>IF(O106*BObIC!O$2&gt;0,O106*BObIC!O$2,0)</f>
        <v>351318110.55927479</v>
      </c>
      <c r="P152" s="38">
        <f>IF(P106*BObIC!P$2&gt;0,P106*BObIC!P$2,0)</f>
        <v>738954095.30620074</v>
      </c>
      <c r="Q152" s="38">
        <f>IF(Q106*BObIC!Q$2&gt;0,Q106*BObIC!Q$2,0)</f>
        <v>757434899.35090208</v>
      </c>
      <c r="R152" s="38">
        <f>IF(R106*BObIC!R$2&gt;0,R106*BObIC!R$2,0)</f>
        <v>321363808.03563416</v>
      </c>
      <c r="S152" s="38">
        <f>IF(S106*BObIC!S$2&gt;0,S106*BObIC!S$2,0)</f>
        <v>1779999581.167218</v>
      </c>
      <c r="T152" s="38">
        <f>IF(T106*BObIC!T$2&gt;0,T106*BObIC!T$2,0)</f>
        <v>7696032436.8834753</v>
      </c>
      <c r="U152" s="38">
        <f>IF(U106*BObIC!U$2&gt;0,U106*BObIC!U$2,0)</f>
        <v>2515598210.1590838</v>
      </c>
      <c r="V152" s="38">
        <f>IF(V106*BObIC!V$2&gt;0,V106*BObIC!V$2,0)</f>
        <v>995800066.81690693</v>
      </c>
      <c r="W152" s="38">
        <f>IF(W106*BObIC!W$2&gt;0,W106*BObIC!W$2,0)</f>
        <v>1609848380.8764713</v>
      </c>
      <c r="X152" s="38">
        <f>IF(X106*BObIC!X$2&gt;0,X106*BObIC!X$2,0)</f>
        <v>538699604.11560571</v>
      </c>
      <c r="Y152" s="38">
        <f>IF(Y106*BObIC!Y$2&gt;0,Y106*BObIC!Y$2,0)</f>
        <v>649548127.85628092</v>
      </c>
      <c r="Z152" s="38">
        <f>IF(Z106*BObIC!Z$2&gt;0,Z106*BObIC!Z$2,0)</f>
        <v>2526210557.1934514</v>
      </c>
      <c r="AA152" s="38">
        <f>IF(AA106*BObIC!AA$2&gt;0,AA106*BObIC!AA$2,0)</f>
        <v>694051877.37336624</v>
      </c>
      <c r="AB152" s="38">
        <f>IF(AB106*BObIC!AB$2&gt;0,AB106*BObIC!AB$2,0)</f>
        <v>243686755.41197425</v>
      </c>
      <c r="AC152" s="38">
        <f>IF(AC106*BObIC!AC$2&gt;0,AC106*BObIC!AC$2,0)</f>
        <v>1786230999.3077829</v>
      </c>
      <c r="AD152" s="38">
        <f>IF(AD106*BObIC!AD$2&gt;0,AD106*BObIC!AD$2,0)</f>
        <v>1333948343.3922911</v>
      </c>
      <c r="AE152" s="38">
        <f>IF(AE106*BObIC!AE$2&gt;0,AE106*BObIC!AE$2,0)</f>
        <v>609106765.93940103</v>
      </c>
      <c r="AF152" s="38">
        <f>IF(AF106*BObIC!AF$2&gt;0,AF106*BObIC!AF$2,0)</f>
        <v>758149394.84160984</v>
      </c>
      <c r="AG152" s="38">
        <f>IF(AG106*BObIC!AG$2&gt;0,AG106*BObIC!AG$2,0)</f>
        <v>355327879.28742546</v>
      </c>
      <c r="AH152" s="38">
        <f>IF(AH106*BObIC!AH$2&gt;0,AH106*BObIC!AH$2,0)</f>
        <v>129842800.26605688</v>
      </c>
      <c r="AI152" s="38">
        <f>IF(AI106*BObIC!AI$2&gt;0,AI106*BObIC!AI$2,0)</f>
        <v>123729493.03666726</v>
      </c>
      <c r="AJ152" s="38">
        <f>IF(AJ106*BObIC!AJ$2&gt;0,AJ106*BObIC!AJ$2,0)</f>
        <v>376594332.11040509</v>
      </c>
      <c r="AK152" s="38">
        <f>IF(AK106*BObIC!AK$2&gt;0,AK106*BObIC!AK$2,0)</f>
        <v>205750520.33642793</v>
      </c>
      <c r="AL152" s="38">
        <f>IF(AL106*BObIC!AL$2&gt;0,AL106*BObIC!AL$2,0)</f>
        <v>0</v>
      </c>
      <c r="AM152" s="38">
        <f>IF(AM106*BObIC!AM$2&gt;0,AM106*BObIC!AM$2,0)</f>
        <v>353453037.58360845</v>
      </c>
      <c r="AN152" s="38">
        <f>IF(AN106*BObIC!AN$2&gt;0,AN106*BObIC!AN$2,0)</f>
        <v>417731975.52648181</v>
      </c>
      <c r="AO152" s="38">
        <f>IF(AO106*BObIC!AO$2&gt;0,AO106*BObIC!AO$2,0)</f>
        <v>1423391454.4997633</v>
      </c>
      <c r="AP152" s="38">
        <f>IF(AP106*BObIC!AP$2&gt;0,AP106*BObIC!AP$2,0)</f>
        <v>0</v>
      </c>
      <c r="AQ152" s="38">
        <f>IF(AQ106*BObIC!AQ$2&gt;0,AQ106*BObIC!AQ$2,0)</f>
        <v>0</v>
      </c>
    </row>
    <row r="153" spans="1:43" s="38" customFormat="1" x14ac:dyDescent="0.25">
      <c r="A153" s="38" t="s">
        <v>66</v>
      </c>
      <c r="B153" s="38">
        <f>IF(B107*BObIC!B$2&gt;0,B107*BObIC!B$2,0)</f>
        <v>0</v>
      </c>
      <c r="C153" s="38">
        <f>IF(C107*BObIC!C$2&gt;0,C107*BObIC!C$2,0)</f>
        <v>0</v>
      </c>
      <c r="D153" s="38">
        <f>IF(D107*BObIC!D$2&gt;0,D107*BObIC!D$2,0)</f>
        <v>0</v>
      </c>
      <c r="E153" s="38">
        <f>IF(E107*BObIC!E$2&gt;0,E107*BObIC!E$2,0)</f>
        <v>1444671.5772317068</v>
      </c>
      <c r="F153" s="38">
        <f>IF(F107*BObIC!F$2&gt;0,F107*BObIC!F$2,0)</f>
        <v>12375.751413794591</v>
      </c>
      <c r="G153" s="38">
        <f>IF(G107*BObIC!G$2&gt;0,G107*BObIC!G$2,0)</f>
        <v>217688336.43568486</v>
      </c>
      <c r="H153" s="38">
        <f>IF(H107*BObIC!H$2&gt;0,H107*BObIC!H$2,0)</f>
        <v>158314139.80569988</v>
      </c>
      <c r="I153" s="38">
        <f>IF(I107*BObIC!I$2&gt;0,I107*BObIC!I$2,0)</f>
        <v>8007141.2257172037</v>
      </c>
      <c r="J153" s="38">
        <f>IF(J107*BObIC!J$2&gt;0,J107*BObIC!J$2,0)</f>
        <v>35383915.27830983</v>
      </c>
      <c r="K153" s="38">
        <f>IF(K107*BObIC!K$2&gt;0,K107*BObIC!K$2,0)</f>
        <v>0</v>
      </c>
      <c r="L153" s="38">
        <f>IF(L107*BObIC!L$2&gt;0,L107*BObIC!L$2,0)</f>
        <v>77695321.65999499</v>
      </c>
      <c r="M153" s="38">
        <f>IF(M107*BObIC!M$2&gt;0,M107*BObIC!M$2,0)</f>
        <v>922633365.78616738</v>
      </c>
      <c r="N153" s="38">
        <f>IF(N107*BObIC!N$2&gt;0,N107*BObIC!N$2,0)</f>
        <v>0</v>
      </c>
      <c r="O153" s="38">
        <f>IF(O107*BObIC!O$2&gt;0,O107*BObIC!O$2,0)</f>
        <v>314809.27240964992</v>
      </c>
      <c r="P153" s="38">
        <f>IF(P107*BObIC!P$2&gt;0,P107*BObIC!P$2,0)</f>
        <v>645404.98612863314</v>
      </c>
      <c r="Q153" s="38">
        <f>IF(Q107*BObIC!Q$2&gt;0,Q107*BObIC!Q$2,0)</f>
        <v>1127267.4006274713</v>
      </c>
      <c r="R153" s="38">
        <f>IF(R107*BObIC!R$2&gt;0,R107*BObIC!R$2,0)</f>
        <v>137850.61194421764</v>
      </c>
      <c r="S153" s="38">
        <f>IF(S107*BObIC!S$2&gt;0,S107*BObIC!S$2,0)</f>
        <v>105760550.9031149</v>
      </c>
      <c r="T153" s="38">
        <f>IF(T107*BObIC!T$2&gt;0,T107*BObIC!T$2,0)</f>
        <v>177016759.08846465</v>
      </c>
      <c r="U153" s="38">
        <f>IF(U107*BObIC!U$2&gt;0,U107*BObIC!U$2,0)</f>
        <v>103263190.01695831</v>
      </c>
      <c r="V153" s="38">
        <f>IF(V107*BObIC!V$2&gt;0,V107*BObIC!V$2,0)</f>
        <v>139263361.12523586</v>
      </c>
      <c r="W153" s="38">
        <f>IF(W107*BObIC!W$2&gt;0,W107*BObIC!W$2,0)</f>
        <v>43730945.980722107</v>
      </c>
      <c r="X153" s="38">
        <f>IF(X107*BObIC!X$2&gt;0,X107*BObIC!X$2,0)</f>
        <v>80847329.2334923</v>
      </c>
      <c r="Y153" s="38">
        <f>IF(Y107*BObIC!Y$2&gt;0,Y107*BObIC!Y$2,0)</f>
        <v>35905720.918056868</v>
      </c>
      <c r="Z153" s="38">
        <f>IF(Z107*BObIC!Z$2&gt;0,Z107*BObIC!Z$2,0)</f>
        <v>0</v>
      </c>
      <c r="AA153" s="38">
        <f>IF(AA107*BObIC!AA$2&gt;0,AA107*BObIC!AA$2,0)</f>
        <v>0</v>
      </c>
      <c r="AB153" s="38">
        <f>IF(AB107*BObIC!AB$2&gt;0,AB107*BObIC!AB$2,0)</f>
        <v>22626297.171314321</v>
      </c>
      <c r="AC153" s="38">
        <f>IF(AC107*BObIC!AC$2&gt;0,AC107*BObIC!AC$2,0)</f>
        <v>99435372.166401148</v>
      </c>
      <c r="AD153" s="38">
        <f>IF(AD107*BObIC!AD$2&gt;0,AD107*BObIC!AD$2,0)</f>
        <v>94110781.528860241</v>
      </c>
      <c r="AE153" s="38">
        <f>IF(AE107*BObIC!AE$2&gt;0,AE107*BObIC!AE$2,0)</f>
        <v>0</v>
      </c>
      <c r="AF153" s="38">
        <f>IF(AF107*BObIC!AF$2&gt;0,AF107*BObIC!AF$2,0)</f>
        <v>95966373.01089029</v>
      </c>
      <c r="AG153" s="38">
        <f>IF(AG107*BObIC!AG$2&gt;0,AG107*BObIC!AG$2,0)</f>
        <v>33871317.997213043</v>
      </c>
      <c r="AH153" s="38">
        <f>IF(AH107*BObIC!AH$2&gt;0,AH107*BObIC!AH$2,0)</f>
        <v>19529508.077899896</v>
      </c>
      <c r="AI153" s="38">
        <f>IF(AI107*BObIC!AI$2&gt;0,AI107*BObIC!AI$2,0)</f>
        <v>33452443.280603338</v>
      </c>
      <c r="AJ153" s="38">
        <f>IF(AJ107*BObIC!AJ$2&gt;0,AJ107*BObIC!AJ$2,0)</f>
        <v>81702319.761716992</v>
      </c>
      <c r="AK153" s="38">
        <f>IF(AK107*BObIC!AK$2&gt;0,AK107*BObIC!AK$2,0)</f>
        <v>0</v>
      </c>
      <c r="AL153" s="38">
        <f>IF(AL107*BObIC!AL$2&gt;0,AL107*BObIC!AL$2,0)</f>
        <v>0</v>
      </c>
      <c r="AM153" s="38">
        <f>IF(AM107*BObIC!AM$2&gt;0,AM107*BObIC!AM$2,0)</f>
        <v>98195743.836607873</v>
      </c>
      <c r="AN153" s="38">
        <f>IF(AN107*BObIC!AN$2&gt;0,AN107*BObIC!AN$2,0)</f>
        <v>58059375.748118989</v>
      </c>
      <c r="AO153" s="38">
        <f>IF(AO107*BObIC!AO$2&gt;0,AO107*BObIC!AO$2,0)</f>
        <v>10769770165.550844</v>
      </c>
      <c r="AP153" s="38">
        <f>IF(AP107*BObIC!AP$2&gt;0,AP107*BObIC!AP$2,0)</f>
        <v>0</v>
      </c>
      <c r="AQ153" s="38">
        <f>IF(AQ107*BObIC!AQ$2&gt;0,AQ107*BObIC!AQ$2,0)</f>
        <v>0</v>
      </c>
    </row>
    <row r="154" spans="1:43" x14ac:dyDescent="0.25">
      <c r="A154" t="s">
        <v>10</v>
      </c>
      <c r="B154">
        <f>IF(B108*BObIC!B$2&gt;0,B108*BObIC!B$2,0)</f>
        <v>214041087.34589264</v>
      </c>
      <c r="C154" s="38">
        <f>IF(C108*BObIC!C$2&gt;0,C108*BObIC!C$2,0)</f>
        <v>287464.55980812182</v>
      </c>
      <c r="D154" s="38">
        <f>IF(D108*BObIC!D$2&gt;0,D108*BObIC!D$2,0)</f>
        <v>0</v>
      </c>
      <c r="E154">
        <f>IF(E108*BObIC!E$2&gt;0,E108*BObIC!E$2,0)</f>
        <v>26987393.24135476</v>
      </c>
      <c r="F154">
        <f>IF(F108*BObIC!F$2&gt;0,F108*BObIC!F$2,0)</f>
        <v>85527.029106740403</v>
      </c>
      <c r="G154">
        <f>IF(G108*BObIC!G$2&gt;0,G108*BObIC!G$2,0)</f>
        <v>1888901880.5711589</v>
      </c>
      <c r="H154">
        <f>IF(H108*BObIC!H$2&gt;0,H108*BObIC!H$2,0)</f>
        <v>1347944985.4907434</v>
      </c>
      <c r="I154">
        <f>IF(I108*BObIC!I$2&gt;0,I108*BObIC!I$2,0)</f>
        <v>89154165.406991541</v>
      </c>
      <c r="J154">
        <f>IF(J108*BObIC!J$2&gt;0,J108*BObIC!J$2,0)</f>
        <v>302712844.38718534</v>
      </c>
      <c r="K154">
        <f>IF(K108*BObIC!K$2&gt;0,K108*BObIC!K$2,0)</f>
        <v>114808001.11457203</v>
      </c>
      <c r="L154" s="38">
        <f>IF(L108*BObIC!L$2&gt;0,L108*BObIC!L$2,0)</f>
        <v>1562984932.8687956</v>
      </c>
      <c r="M154" s="38">
        <f>IF(M108*BObIC!M$2&gt;0,M108*BObIC!M$2,0)</f>
        <v>271552830.75743955</v>
      </c>
      <c r="N154">
        <f>IF(N108*BObIC!N$2&gt;0,N108*BObIC!N$2,0)</f>
        <v>8431175550.59056</v>
      </c>
      <c r="O154" s="38">
        <f>IF(O108*BObIC!O$2&gt;0,O108*BObIC!O$2,0)</f>
        <v>177306838.69251344</v>
      </c>
      <c r="P154" s="38">
        <f>IF(P108*BObIC!P$2&gt;0,P108*BObIC!P$2,0)</f>
        <v>51950605.972089849</v>
      </c>
      <c r="Q154" s="38">
        <f>IF(Q108*BObIC!Q$2&gt;0,Q108*BObIC!Q$2,0)</f>
        <v>105984512.94530001</v>
      </c>
      <c r="R154" s="38">
        <f>IF(R108*BObIC!R$2&gt;0,R108*BObIC!R$2,0)</f>
        <v>51339047.484064966</v>
      </c>
      <c r="S154">
        <f>IF(S108*BObIC!S$2&gt;0,S108*BObIC!S$2,0)</f>
        <v>1405726813.5925088</v>
      </c>
      <c r="T154">
        <f>IF(T108*BObIC!T$2&gt;0,T108*BObIC!T$2,0)</f>
        <v>5618651571.8260813</v>
      </c>
      <c r="U154">
        <f>IF(U108*BObIC!U$2&gt;0,U108*BObIC!U$2,0)</f>
        <v>3256733451.2934904</v>
      </c>
      <c r="V154">
        <f>IF(V108*BObIC!V$2&gt;0,V108*BObIC!V$2,0)</f>
        <v>2876034021.0680203</v>
      </c>
      <c r="W154">
        <f>IF(W108*BObIC!W$2&gt;0,W108*BObIC!W$2,0)</f>
        <v>8488608487.7975044</v>
      </c>
      <c r="X154">
        <f>IF(X108*BObIC!X$2&gt;0,X108*BObIC!X$2,0)</f>
        <v>612379365.96795309</v>
      </c>
      <c r="Y154">
        <f>IF(Y108*BObIC!Y$2&gt;0,Y108*BObIC!Y$2,0)</f>
        <v>1502992255.9963052</v>
      </c>
      <c r="Z154" s="38">
        <f>IF(Z108*BObIC!Z$2&gt;0,Z108*BObIC!Z$2,0)</f>
        <v>74894075.78972967</v>
      </c>
      <c r="AA154" s="38">
        <f>IF(AA108*BObIC!AA$2&gt;0,AA108*BObIC!AA$2,0)</f>
        <v>0</v>
      </c>
      <c r="AB154" s="38">
        <f>IF(AB108*BObIC!AB$2&gt;0,AB108*BObIC!AB$2,0)</f>
        <v>93121070.317765549</v>
      </c>
      <c r="AC154">
        <f>IF(AC108*BObIC!AC$2&gt;0,AC108*BObIC!AC$2,0)</f>
        <v>6789003640.5093899</v>
      </c>
      <c r="AD154">
        <f>IF(AD108*BObIC!AD$2&gt;0,AD108*BObIC!AD$2,0)</f>
        <v>2202513533.4525127</v>
      </c>
      <c r="AE154">
        <f>IF(AE108*BObIC!AE$2&gt;0,AE108*BObIC!AE$2,0)</f>
        <v>1111393411.9683769</v>
      </c>
      <c r="AF154">
        <f>IF(AF108*BObIC!AF$2&gt;0,AF108*BObIC!AF$2,0)</f>
        <v>1065220112.9826674</v>
      </c>
      <c r="AG154">
        <f>IF(AG108*BObIC!AG$2&gt;0,AG108*BObIC!AG$2,0)</f>
        <v>86836463.742385745</v>
      </c>
      <c r="AH154">
        <f>IF(AH108*BObIC!AH$2&gt;0,AH108*BObIC!AH$2,0)</f>
        <v>51607610.592350096</v>
      </c>
      <c r="AI154">
        <f>IF(AI108*BObIC!AI$2&gt;0,AI108*BObIC!AI$2,0)</f>
        <v>24060389.089351635</v>
      </c>
      <c r="AJ154">
        <f>IF(AJ108*BObIC!AJ$2&gt;0,AJ108*BObIC!AJ$2,0)</f>
        <v>37125729.28387364</v>
      </c>
      <c r="AK154">
        <f>IF(AK108*BObIC!AK$2&gt;0,AK108*BObIC!AK$2,0)</f>
        <v>56512140.289264806</v>
      </c>
      <c r="AL154">
        <f>IF(AL108*BObIC!AL$2&gt;0,AL108*BObIC!AL$2,0)</f>
        <v>807256477.68890035</v>
      </c>
      <c r="AM154">
        <f>IF(AM108*BObIC!AM$2&gt;0,AM108*BObIC!AM$2,0)</f>
        <v>139623840.3441931</v>
      </c>
      <c r="AN154">
        <f>IF(AN108*BObIC!AN$2&gt;0,AN108*BObIC!AN$2,0)</f>
        <v>160505260.85593486</v>
      </c>
      <c r="AO154">
        <f>IF(AO108*BObIC!AO$2&gt;0,AO108*BObIC!AO$2,0)</f>
        <v>331061161.61024451</v>
      </c>
      <c r="AP154">
        <f>IF(AP108*BObIC!AP$2&gt;0,AP108*BObIC!AP$2,0)</f>
        <v>483351487.86236769</v>
      </c>
      <c r="AQ154">
        <f>IF(AQ108*BObIC!AQ$2&gt;0,AQ108*BObIC!AQ$2,0)</f>
        <v>0</v>
      </c>
    </row>
    <row r="155" spans="1:43" s="38" customFormat="1" x14ac:dyDescent="0.25">
      <c r="A155" s="38" t="s">
        <v>79</v>
      </c>
      <c r="B155" s="38">
        <f>IF(B109*BObIC!B$2&gt;0,B109*BObIC!B$2,0)</f>
        <v>0</v>
      </c>
      <c r="C155" s="38">
        <f>IF(C109*BObIC!C$2&gt;0,C109*BObIC!C$2,0)</f>
        <v>117448.67772108316</v>
      </c>
      <c r="D155" s="38">
        <f>IF(D109*BObIC!D$2&gt;0,D109*BObIC!D$2,0)</f>
        <v>11738.743130602685</v>
      </c>
      <c r="E155" s="38">
        <f>IF(E109*BObIC!E$2&gt;0,E109*BObIC!E$2,0)</f>
        <v>0</v>
      </c>
      <c r="F155" s="38">
        <f>IF(F109*BObIC!F$2&gt;0,F109*BObIC!F$2,0)</f>
        <v>0</v>
      </c>
      <c r="G155" s="38">
        <f>IF(G109*BObIC!G$2&gt;0,G109*BObIC!G$2,0)</f>
        <v>302356160.26082188</v>
      </c>
      <c r="H155" s="38">
        <f>IF(H109*BObIC!H$2&gt;0,H109*BObIC!H$2,0)</f>
        <v>0</v>
      </c>
      <c r="I155" s="38">
        <f>IF(I109*BObIC!I$2&gt;0,I109*BObIC!I$2,0)</f>
        <v>0</v>
      </c>
      <c r="J155" s="38">
        <f>IF(J109*BObIC!J$2&gt;0,J109*BObIC!J$2,0)</f>
        <v>0</v>
      </c>
      <c r="K155" s="38">
        <f>IF(K109*BObIC!K$2&gt;0,K109*BObIC!K$2,0)</f>
        <v>40338598.643418476</v>
      </c>
      <c r="L155" s="38">
        <f>IF(L109*BObIC!L$2&gt;0,L109*BObIC!L$2,0)</f>
        <v>101415363.39406188</v>
      </c>
      <c r="M155" s="38">
        <f>IF(M109*BObIC!M$2&gt;0,M109*BObIC!M$2,0)</f>
        <v>22513935.724204283</v>
      </c>
      <c r="N155" s="38">
        <f>IF(N109*BObIC!N$2&gt;0,N109*BObIC!N$2,0)</f>
        <v>206042297.76077977</v>
      </c>
      <c r="O155" s="38">
        <f>IF(O109*BObIC!O$2&gt;0,O109*BObIC!O$2,0)</f>
        <v>1283179820.8659236</v>
      </c>
      <c r="P155" s="38">
        <f>IF(P109*BObIC!P$2&gt;0,P109*BObIC!P$2,0)</f>
        <v>11953871.494682506</v>
      </c>
      <c r="Q155" s="38">
        <f>IF(Q109*BObIC!Q$2&gt;0,Q109*BObIC!Q$2,0)</f>
        <v>15046274.261249674</v>
      </c>
      <c r="R155" s="38">
        <f>IF(R109*BObIC!R$2&gt;0,R109*BObIC!R$2,0)</f>
        <v>5784885.9842059892</v>
      </c>
      <c r="S155" s="38">
        <f>IF(S109*BObIC!S$2&gt;0,S109*BObIC!S$2,0)</f>
        <v>0</v>
      </c>
      <c r="T155" s="38">
        <f>IF(T109*BObIC!T$2&gt;0,T109*BObIC!T$2,0)</f>
        <v>9746921974.715456</v>
      </c>
      <c r="U155" s="38">
        <f>IF(U109*BObIC!U$2&gt;0,U109*BObIC!U$2,0)</f>
        <v>367517368.37606901</v>
      </c>
      <c r="V155" s="38">
        <f>IF(V109*BObIC!V$2&gt;0,V109*BObIC!V$2,0)</f>
        <v>42151774.680736072</v>
      </c>
      <c r="W155" s="38">
        <f>IF(W109*BObIC!W$2&gt;0,W109*BObIC!W$2,0)</f>
        <v>371131139.41016322</v>
      </c>
      <c r="X155" s="38">
        <f>IF(X109*BObIC!X$2&gt;0,X109*BObIC!X$2,0)</f>
        <v>0</v>
      </c>
      <c r="Y155" s="38">
        <f>IF(Y109*BObIC!Y$2&gt;0,Y109*BObIC!Y$2,0)</f>
        <v>198115677.68862662</v>
      </c>
      <c r="Z155" s="38">
        <f>IF(Z109*BObIC!Z$2&gt;0,Z109*BObIC!Z$2,0)</f>
        <v>7050363.3490350945</v>
      </c>
      <c r="AA155" s="38">
        <f>IF(AA109*BObIC!AA$2&gt;0,AA109*BObIC!AA$2,0)</f>
        <v>0</v>
      </c>
      <c r="AB155" s="38">
        <f>IF(AB109*BObIC!AB$2&gt;0,AB109*BObIC!AB$2,0)</f>
        <v>0</v>
      </c>
      <c r="AC155" s="38">
        <f>IF(AC109*BObIC!AC$2&gt;0,AC109*BObIC!AC$2,0)</f>
        <v>747202197.14438879</v>
      </c>
      <c r="AD155" s="38">
        <f>IF(AD109*BObIC!AD$2&gt;0,AD109*BObIC!AD$2,0)</f>
        <v>0</v>
      </c>
      <c r="AE155" s="38">
        <f>IF(AE109*BObIC!AE$2&gt;0,AE109*BObIC!AE$2,0)</f>
        <v>0</v>
      </c>
      <c r="AF155" s="38">
        <f>IF(AF109*BObIC!AF$2&gt;0,AF109*BObIC!AF$2,0)</f>
        <v>40394705.505000196</v>
      </c>
      <c r="AG155" s="38">
        <f>IF(AG109*BObIC!AG$2&gt;0,AG109*BObIC!AG$2,0)</f>
        <v>0</v>
      </c>
      <c r="AH155" s="38">
        <f>IF(AH109*BObIC!AH$2&gt;0,AH109*BObIC!AH$2,0)</f>
        <v>0</v>
      </c>
      <c r="AI155" s="38">
        <f>IF(AI109*BObIC!AI$2&gt;0,AI109*BObIC!AI$2,0)</f>
        <v>0</v>
      </c>
      <c r="AJ155" s="38">
        <f>IF(AJ109*BObIC!AJ$2&gt;0,AJ109*BObIC!AJ$2,0)</f>
        <v>0</v>
      </c>
      <c r="AK155" s="38">
        <f>IF(AK109*BObIC!AK$2&gt;0,AK109*BObIC!AK$2,0)</f>
        <v>0</v>
      </c>
      <c r="AL155" s="38">
        <f>IF(AL109*BObIC!AL$2&gt;0,AL109*BObIC!AL$2,0)</f>
        <v>0</v>
      </c>
      <c r="AM155" s="38">
        <f>IF(AM109*BObIC!AM$2&gt;0,AM109*BObIC!AM$2,0)</f>
        <v>65886050.706546381</v>
      </c>
      <c r="AN155" s="38">
        <f>IF(AN109*BObIC!AN$2&gt;0,AN109*BObIC!AN$2,0)</f>
        <v>48894042.674010105</v>
      </c>
      <c r="AO155" s="38">
        <f>IF(AO109*BObIC!AO$2&gt;0,AO109*BObIC!AO$2,0)</f>
        <v>110858996.10605735</v>
      </c>
      <c r="AP155" s="38">
        <f>IF(AP109*BObIC!AP$2&gt;0,AP109*BObIC!AP$2,0)</f>
        <v>78419176.027440563</v>
      </c>
      <c r="AQ155" s="38">
        <f>IF(AQ109*BObIC!AQ$2&gt;0,AQ109*BObIC!AQ$2,0)</f>
        <v>14566390.959181542</v>
      </c>
    </row>
    <row r="156" spans="1:43" s="38" customFormat="1" x14ac:dyDescent="0.25">
      <c r="A156" s="38" t="s">
        <v>80</v>
      </c>
      <c r="B156" s="38">
        <f>IF(B110*BObIC!B$2&gt;0,B110*BObIC!B$2,0)</f>
        <v>2500149.3523054682</v>
      </c>
      <c r="C156" s="38">
        <f>IF(C110*BObIC!C$2&gt;0,C110*BObIC!C$2,0)</f>
        <v>41641.245633239567</v>
      </c>
      <c r="D156" s="38">
        <f>IF(D110*BObIC!D$2&gt;0,D110*BObIC!D$2,0)</f>
        <v>47.016784336970225</v>
      </c>
      <c r="E156" s="38">
        <f>IF(E110*BObIC!E$2&gt;0,E110*BObIC!E$2,0)</f>
        <v>0</v>
      </c>
      <c r="F156" s="38">
        <f>IF(F110*BObIC!F$2&gt;0,F110*BObIC!F$2,0)</f>
        <v>0</v>
      </c>
      <c r="G156" s="38">
        <f>IF(G110*BObIC!G$2&gt;0,G110*BObIC!G$2,0)</f>
        <v>0</v>
      </c>
      <c r="H156" s="38">
        <f>IF(H110*BObIC!H$2&gt;0,H110*BObIC!H$2,0)</f>
        <v>0</v>
      </c>
      <c r="I156" s="38">
        <f>IF(I110*BObIC!I$2&gt;0,I110*BObIC!I$2,0)</f>
        <v>1250569.0853317522</v>
      </c>
      <c r="J156" s="38">
        <f>IF(J110*BObIC!J$2&gt;0,J110*BObIC!J$2,0)</f>
        <v>52050953.594759367</v>
      </c>
      <c r="K156" s="38">
        <f>IF(K110*BObIC!K$2&gt;0,K110*BObIC!K$2,0)</f>
        <v>17071747.658351339</v>
      </c>
      <c r="L156" s="38">
        <f>IF(L110*BObIC!L$2&gt;0,L110*BObIC!L$2,0)</f>
        <v>164320857.29045331</v>
      </c>
      <c r="M156" s="38">
        <f>IF(M110*BObIC!M$2&gt;0,M110*BObIC!M$2,0)</f>
        <v>34363232.246139556</v>
      </c>
      <c r="N156" s="38">
        <f>IF(N110*BObIC!N$2&gt;0,N110*BObIC!N$2,0)</f>
        <v>5889621.8037684113</v>
      </c>
      <c r="O156" s="38">
        <f>IF(O110*BObIC!O$2&gt;0,O110*BObIC!O$2,0)</f>
        <v>32094198.463408161</v>
      </c>
      <c r="P156" s="38">
        <f>IF(P110*BObIC!P$2&gt;0,P110*BObIC!P$2,0)</f>
        <v>2727199009.7680902</v>
      </c>
      <c r="Q156" s="38">
        <f>IF(Q110*BObIC!Q$2&gt;0,Q110*BObIC!Q$2,0)</f>
        <v>353202492.42197722</v>
      </c>
      <c r="R156" s="38">
        <f>IF(R110*BObIC!R$2&gt;0,R110*BObIC!R$2,0)</f>
        <v>27765183.077564046</v>
      </c>
      <c r="S156" s="38">
        <f>IF(S110*BObIC!S$2&gt;0,S110*BObIC!S$2,0)</f>
        <v>59360402.07062339</v>
      </c>
      <c r="T156" s="38">
        <f>IF(T110*BObIC!T$2&gt;0,T110*BObIC!T$2,0)</f>
        <v>324175631.22096509</v>
      </c>
      <c r="U156" s="38">
        <f>IF(U110*BObIC!U$2&gt;0,U110*BObIC!U$2,0)</f>
        <v>144886158.26887387</v>
      </c>
      <c r="V156" s="38">
        <f>IF(V110*BObIC!V$2&gt;0,V110*BObIC!V$2,0)</f>
        <v>84899918.26223363</v>
      </c>
      <c r="W156" s="38">
        <f>IF(W110*BObIC!W$2&gt;0,W110*BObIC!W$2,0)</f>
        <v>22643388.634745482</v>
      </c>
      <c r="X156" s="38">
        <f>IF(X110*BObIC!X$2&gt;0,X110*BObIC!X$2,0)</f>
        <v>13512640.676027961</v>
      </c>
      <c r="Y156" s="38">
        <f>IF(Y110*BObIC!Y$2&gt;0,Y110*BObIC!Y$2,0)</f>
        <v>42743668.869338155</v>
      </c>
      <c r="Z156" s="38">
        <f>IF(Z110*BObIC!Z$2&gt;0,Z110*BObIC!Z$2,0)</f>
        <v>0</v>
      </c>
      <c r="AA156" s="38">
        <f>IF(AA110*BObIC!AA$2&gt;0,AA110*BObIC!AA$2,0)</f>
        <v>0</v>
      </c>
      <c r="AB156" s="38">
        <f>IF(AB110*BObIC!AB$2&gt;0,AB110*BObIC!AB$2,0)</f>
        <v>0</v>
      </c>
      <c r="AC156" s="38">
        <f>IF(AC110*BObIC!AC$2&gt;0,AC110*BObIC!AC$2,0)</f>
        <v>10651460292.613966</v>
      </c>
      <c r="AD156" s="38">
        <f>IF(AD110*BObIC!AD$2&gt;0,AD110*BObIC!AD$2,0)</f>
        <v>0</v>
      </c>
      <c r="AE156" s="38">
        <f>IF(AE110*BObIC!AE$2&gt;0,AE110*BObIC!AE$2,0)</f>
        <v>0</v>
      </c>
      <c r="AF156" s="38">
        <f>IF(AF110*BObIC!AF$2&gt;0,AF110*BObIC!AF$2,0)</f>
        <v>0</v>
      </c>
      <c r="AG156" s="38">
        <f>IF(AG110*BObIC!AG$2&gt;0,AG110*BObIC!AG$2,0)</f>
        <v>0</v>
      </c>
      <c r="AH156" s="38">
        <f>IF(AH110*BObIC!AH$2&gt;0,AH110*BObIC!AH$2,0)</f>
        <v>0</v>
      </c>
      <c r="AI156" s="38">
        <f>IF(AI110*BObIC!AI$2&gt;0,AI110*BObIC!AI$2,0)</f>
        <v>0</v>
      </c>
      <c r="AJ156" s="38">
        <f>IF(AJ110*BObIC!AJ$2&gt;0,AJ110*BObIC!AJ$2,0)</f>
        <v>0</v>
      </c>
      <c r="AK156" s="38">
        <f>IF(AK110*BObIC!AK$2&gt;0,AK110*BObIC!AK$2,0)</f>
        <v>0</v>
      </c>
      <c r="AL156" s="38">
        <f>IF(AL110*BObIC!AL$2&gt;0,AL110*BObIC!AL$2,0)</f>
        <v>7199966.1267083511</v>
      </c>
      <c r="AM156" s="38">
        <f>IF(AM110*BObIC!AM$2&gt;0,AM110*BObIC!AM$2,0)</f>
        <v>108779906.66093469</v>
      </c>
      <c r="AN156" s="38">
        <f>IF(AN110*BObIC!AN$2&gt;0,AN110*BObIC!AN$2,0)</f>
        <v>9560944.070257904</v>
      </c>
      <c r="AO156" s="38">
        <f>IF(AO110*BObIC!AO$2&gt;0,AO110*BObIC!AO$2,0)</f>
        <v>0</v>
      </c>
      <c r="AP156" s="38">
        <f>IF(AP110*BObIC!AP$2&gt;0,AP110*BObIC!AP$2,0)</f>
        <v>22845351.758733734</v>
      </c>
      <c r="AQ156" s="38">
        <f>IF(AQ110*BObIC!AQ$2&gt;0,AQ110*BObIC!AQ$2,0)</f>
        <v>827409.5006267447</v>
      </c>
    </row>
    <row r="157" spans="1:43" s="38" customFormat="1" x14ac:dyDescent="0.25">
      <c r="A157" s="38" t="s">
        <v>81</v>
      </c>
      <c r="B157" s="38">
        <f>IF(B111*BObIC!B$2&gt;0,B111*BObIC!B$2,0)</f>
        <v>0</v>
      </c>
      <c r="C157" s="38">
        <f>IF(C111*BObIC!C$2&gt;0,C111*BObIC!C$2,0)</f>
        <v>3455598.206775859</v>
      </c>
      <c r="D157" s="38">
        <f>IF(D111*BObIC!D$2&gt;0,D111*BObIC!D$2,0)</f>
        <v>50271.729182335897</v>
      </c>
      <c r="E157" s="38">
        <f>IF(E111*BObIC!E$2&gt;0,E111*BObIC!E$2,0)</f>
        <v>0</v>
      </c>
      <c r="F157" s="38">
        <f>IF(F111*BObIC!F$2&gt;0,F111*BObIC!F$2,0)</f>
        <v>0</v>
      </c>
      <c r="G157" s="38">
        <f>IF(G111*BObIC!G$2&gt;0,G111*BObIC!G$2,0)</f>
        <v>0</v>
      </c>
      <c r="H157" s="38">
        <f>IF(H111*BObIC!H$2&gt;0,H111*BObIC!H$2,0)</f>
        <v>0</v>
      </c>
      <c r="I157" s="38">
        <f>IF(I111*BObIC!I$2&gt;0,I111*BObIC!I$2,0)</f>
        <v>0</v>
      </c>
      <c r="J157" s="38">
        <f>IF(J111*BObIC!J$2&gt;0,J111*BObIC!J$2,0)</f>
        <v>0</v>
      </c>
      <c r="K157" s="38">
        <f>IF(K111*BObIC!K$2&gt;0,K111*BObIC!K$2,0)</f>
        <v>504008875.01874441</v>
      </c>
      <c r="L157" s="38">
        <f>IF(L111*BObIC!L$2&gt;0,L111*BObIC!L$2,0)</f>
        <v>0</v>
      </c>
      <c r="M157" s="38">
        <f>IF(M111*BObIC!M$2&gt;0,M111*BObIC!M$2,0)</f>
        <v>0</v>
      </c>
      <c r="N157" s="38">
        <f>IF(N111*BObIC!N$2&gt;0,N111*BObIC!N$2,0)</f>
        <v>185151390.65569937</v>
      </c>
      <c r="O157" s="38">
        <f>IF(O111*BObIC!O$2&gt;0,O111*BObIC!O$2,0)</f>
        <v>8966638.8186983373</v>
      </c>
      <c r="P157" s="38">
        <f>IF(P111*BObIC!P$2&gt;0,P111*BObIC!P$2,0)</f>
        <v>91993496.4075526</v>
      </c>
      <c r="Q157" s="38">
        <f>IF(Q111*BObIC!Q$2&gt;0,Q111*BObIC!Q$2,0)</f>
        <v>48892086076.116516</v>
      </c>
      <c r="R157" s="38">
        <f>IF(R111*BObIC!R$2&gt;0,R111*BObIC!R$2,0)</f>
        <v>94124440.215575278</v>
      </c>
      <c r="S157" s="38">
        <f>IF(S111*BObIC!S$2&gt;0,S111*BObIC!S$2,0)</f>
        <v>18383977240.245872</v>
      </c>
      <c r="T157" s="38">
        <f>IF(T111*BObIC!T$2&gt;0,T111*BObIC!T$2,0)</f>
        <v>2470720071.1581459</v>
      </c>
      <c r="U157" s="38">
        <f>IF(U111*BObIC!U$2&gt;0,U111*BObIC!U$2,0)</f>
        <v>2536903018.1453543</v>
      </c>
      <c r="V157" s="38">
        <f>IF(V111*BObIC!V$2&gt;0,V111*BObIC!V$2,0)</f>
        <v>13829686342.011299</v>
      </c>
      <c r="W157" s="38">
        <f>IF(W111*BObIC!W$2&gt;0,W111*BObIC!W$2,0)</f>
        <v>3692943812.9678831</v>
      </c>
      <c r="X157" s="38">
        <f>IF(X111*BObIC!X$2&gt;0,X111*BObIC!X$2,0)</f>
        <v>0</v>
      </c>
      <c r="Y157" s="38">
        <f>IF(Y111*BObIC!Y$2&gt;0,Y111*BObIC!Y$2,0)</f>
        <v>889827551.91078413</v>
      </c>
      <c r="Z157" s="38">
        <f>IF(Z111*BObIC!Z$2&gt;0,Z111*BObIC!Z$2,0)</f>
        <v>37729384.936995342</v>
      </c>
      <c r="AA157" s="38">
        <f>IF(AA111*BObIC!AA$2&gt;0,AA111*BObIC!AA$2,0)</f>
        <v>7315164.4669835903</v>
      </c>
      <c r="AB157" s="38">
        <f>IF(AB111*BObIC!AB$2&gt;0,AB111*BObIC!AB$2,0)</f>
        <v>545815.10834707413</v>
      </c>
      <c r="AC157" s="38">
        <f>IF(AC111*BObIC!AC$2&gt;0,AC111*BObIC!AC$2,0)</f>
        <v>16348902256.416296</v>
      </c>
      <c r="AD157" s="38">
        <f>IF(AD111*BObIC!AD$2&gt;0,AD111*BObIC!AD$2,0)</f>
        <v>0</v>
      </c>
      <c r="AE157" s="38">
        <f>IF(AE111*BObIC!AE$2&gt;0,AE111*BObIC!AE$2,0)</f>
        <v>0</v>
      </c>
      <c r="AF157" s="38">
        <f>IF(AF111*BObIC!AF$2&gt;0,AF111*BObIC!AF$2,0)</f>
        <v>0</v>
      </c>
      <c r="AG157" s="38">
        <f>IF(AG111*BObIC!AG$2&gt;0,AG111*BObIC!AG$2,0)</f>
        <v>0</v>
      </c>
      <c r="AH157" s="38">
        <f>IF(AH111*BObIC!AH$2&gt;0,AH111*BObIC!AH$2,0)</f>
        <v>0</v>
      </c>
      <c r="AI157" s="38">
        <f>IF(AI111*BObIC!AI$2&gt;0,AI111*BObIC!AI$2,0)</f>
        <v>0</v>
      </c>
      <c r="AJ157" s="38">
        <f>IF(AJ111*BObIC!AJ$2&gt;0,AJ111*BObIC!AJ$2,0)</f>
        <v>0</v>
      </c>
      <c r="AK157" s="38">
        <f>IF(AK111*BObIC!AK$2&gt;0,AK111*BObIC!AK$2,0)</f>
        <v>0</v>
      </c>
      <c r="AL157" s="38">
        <f>IF(AL111*BObIC!AL$2&gt;0,AL111*BObIC!AL$2,0)</f>
        <v>0</v>
      </c>
      <c r="AM157" s="38">
        <f>IF(AM111*BObIC!AM$2&gt;0,AM111*BObIC!AM$2,0)</f>
        <v>840686649.79046392</v>
      </c>
      <c r="AN157" s="38">
        <f>IF(AN111*BObIC!AN$2&gt;0,AN111*BObIC!AN$2,0)</f>
        <v>6427672.4810557058</v>
      </c>
      <c r="AO157" s="38">
        <f>IF(AO111*BObIC!AO$2&gt;0,AO111*BObIC!AO$2,0)</f>
        <v>94832628.324906006</v>
      </c>
      <c r="AP157" s="38">
        <f>IF(AP111*BObIC!AP$2&gt;0,AP111*BObIC!AP$2,0)</f>
        <v>98400903.510323822</v>
      </c>
      <c r="AQ157" s="38">
        <f>IF(AQ111*BObIC!AQ$2&gt;0,AQ111*BObIC!AQ$2,0)</f>
        <v>66343375.112378366</v>
      </c>
    </row>
    <row r="158" spans="1:43" s="38" customFormat="1" x14ac:dyDescent="0.25">
      <c r="A158" s="38" t="s">
        <v>82</v>
      </c>
      <c r="B158" s="38">
        <f>IF(B112*BObIC!B$2&gt;0,B112*BObIC!B$2,0)</f>
        <v>0</v>
      </c>
      <c r="C158" s="38">
        <f>IF(C112*BObIC!C$2&gt;0,C112*BObIC!C$2,0)</f>
        <v>29153.017953846513</v>
      </c>
      <c r="D158" s="38">
        <f>IF(D112*BObIC!D$2&gt;0,D112*BObIC!D$2,0)</f>
        <v>371.87471560159634</v>
      </c>
      <c r="E158" s="38">
        <f>IF(E112*BObIC!E$2&gt;0,E112*BObIC!E$2,0)</f>
        <v>0</v>
      </c>
      <c r="F158" s="38">
        <f>IF(F112*BObIC!F$2&gt;0,F112*BObIC!F$2,0)</f>
        <v>0</v>
      </c>
      <c r="G158" s="38">
        <f>IF(G112*BObIC!G$2&gt;0,G112*BObIC!G$2,0)</f>
        <v>0</v>
      </c>
      <c r="H158" s="38">
        <f>IF(H112*BObIC!H$2&gt;0,H112*BObIC!H$2,0)</f>
        <v>0</v>
      </c>
      <c r="I158" s="38">
        <f>IF(I112*BObIC!I$2&gt;0,I112*BObIC!I$2,0)</f>
        <v>0</v>
      </c>
      <c r="J158" s="38">
        <f>IF(J112*BObIC!J$2&gt;0,J112*BObIC!J$2,0)</f>
        <v>0</v>
      </c>
      <c r="K158" s="38">
        <f>IF(K112*BObIC!K$2&gt;0,K112*BObIC!K$2,0)</f>
        <v>35718307.870210983</v>
      </c>
      <c r="L158" s="38">
        <f>IF(L112*BObIC!L$2&gt;0,L112*BObIC!L$2,0)</f>
        <v>159132734.69051081</v>
      </c>
      <c r="M158" s="38">
        <f>IF(M112*BObIC!M$2&gt;0,M112*BObIC!M$2,0)</f>
        <v>0</v>
      </c>
      <c r="N158" s="38">
        <f>IF(N112*BObIC!N$2&gt;0,N112*BObIC!N$2,0)</f>
        <v>32711302.839869123</v>
      </c>
      <c r="O158" s="38">
        <f>IF(O112*BObIC!O$2&gt;0,O112*BObIC!O$2,0)</f>
        <v>2202191.1541635268</v>
      </c>
      <c r="P158" s="38">
        <f>IF(P112*BObIC!P$2&gt;0,P112*BObIC!P$2,0)</f>
        <v>4480432.1074454756</v>
      </c>
      <c r="Q158" s="38">
        <f>IF(Q112*BObIC!Q$2&gt;0,Q112*BObIC!Q$2,0)</f>
        <v>117779133.7288686</v>
      </c>
      <c r="R158" s="38">
        <f>IF(R112*BObIC!R$2&gt;0,R112*BObIC!R$2,0)</f>
        <v>6916912719.9789705</v>
      </c>
      <c r="S158" s="38">
        <f>IF(S112*BObIC!S$2&gt;0,S112*BObIC!S$2,0)</f>
        <v>986965498.13787436</v>
      </c>
      <c r="T158" s="38">
        <f>IF(T112*BObIC!T$2&gt;0,T112*BObIC!T$2,0)</f>
        <v>1233562329.5186009</v>
      </c>
      <c r="U158" s="38">
        <f>IF(U112*BObIC!U$2&gt;0,U112*BObIC!U$2,0)</f>
        <v>2250164089.0548158</v>
      </c>
      <c r="V158" s="38">
        <f>IF(V112*BObIC!V$2&gt;0,V112*BObIC!V$2,0)</f>
        <v>512001764.1500746</v>
      </c>
      <c r="W158" s="38">
        <f>IF(W112*BObIC!W$2&gt;0,W112*BObIC!W$2,0)</f>
        <v>0</v>
      </c>
      <c r="X158" s="38">
        <f>IF(X112*BObIC!X$2&gt;0,X112*BObIC!X$2,0)</f>
        <v>0</v>
      </c>
      <c r="Y158" s="38">
        <f>IF(Y112*BObIC!Y$2&gt;0,Y112*BObIC!Y$2,0)</f>
        <v>12473001.049222203</v>
      </c>
      <c r="Z158" s="38">
        <f>IF(Z112*BObIC!Z$2&gt;0,Z112*BObIC!Z$2,0)</f>
        <v>0</v>
      </c>
      <c r="AA158" s="38">
        <f>IF(AA112*BObIC!AA$2&gt;0,AA112*BObIC!AA$2,0)</f>
        <v>0</v>
      </c>
      <c r="AB158" s="38">
        <f>IF(AB112*BObIC!AB$2&gt;0,AB112*BObIC!AB$2,0)</f>
        <v>0</v>
      </c>
      <c r="AC158" s="38">
        <f>IF(AC112*BObIC!AC$2&gt;0,AC112*BObIC!AC$2,0)</f>
        <v>570403236.27789545</v>
      </c>
      <c r="AD158" s="38">
        <f>IF(AD112*BObIC!AD$2&gt;0,AD112*BObIC!AD$2,0)</f>
        <v>0</v>
      </c>
      <c r="AE158" s="38">
        <f>IF(AE112*BObIC!AE$2&gt;0,AE112*BObIC!AE$2,0)</f>
        <v>0</v>
      </c>
      <c r="AF158" s="38">
        <f>IF(AF112*BObIC!AF$2&gt;0,AF112*BObIC!AF$2,0)</f>
        <v>0</v>
      </c>
      <c r="AG158" s="38">
        <f>IF(AG112*BObIC!AG$2&gt;0,AG112*BObIC!AG$2,0)</f>
        <v>0</v>
      </c>
      <c r="AH158" s="38">
        <f>IF(AH112*BObIC!AH$2&gt;0,AH112*BObIC!AH$2,0)</f>
        <v>0</v>
      </c>
      <c r="AI158" s="38">
        <f>IF(AI112*BObIC!AI$2&gt;0,AI112*BObIC!AI$2,0)</f>
        <v>0</v>
      </c>
      <c r="AJ158" s="38">
        <f>IF(AJ112*BObIC!AJ$2&gt;0,AJ112*BObIC!AJ$2,0)</f>
        <v>0</v>
      </c>
      <c r="AK158" s="38">
        <f>IF(AK112*BObIC!AK$2&gt;0,AK112*BObIC!AK$2,0)</f>
        <v>0</v>
      </c>
      <c r="AL158" s="38">
        <f>IF(AL112*BObIC!AL$2&gt;0,AL112*BObIC!AL$2,0)</f>
        <v>0</v>
      </c>
      <c r="AM158" s="38">
        <f>IF(AM112*BObIC!AM$2&gt;0,AM112*BObIC!AM$2,0)</f>
        <v>41602873.430632442</v>
      </c>
      <c r="AN158" s="38">
        <f>IF(AN112*BObIC!AN$2&gt;0,AN112*BObIC!AN$2,0)</f>
        <v>3675408.4850747939</v>
      </c>
      <c r="AO158" s="38">
        <f>IF(AO112*BObIC!AO$2&gt;0,AO112*BObIC!AO$2,0)</f>
        <v>75803697.57759662</v>
      </c>
      <c r="AP158" s="38">
        <f>IF(AP112*BObIC!AP$2&gt;0,AP112*BObIC!AP$2,0)</f>
        <v>0</v>
      </c>
      <c r="AQ158" s="38">
        <f>IF(AQ112*BObIC!AQ$2&gt;0,AQ112*BObIC!AQ$2,0)</f>
        <v>3452546.7117009941</v>
      </c>
    </row>
    <row r="159" spans="1:43" x14ac:dyDescent="0.25">
      <c r="A159" t="s">
        <v>11</v>
      </c>
      <c r="B159">
        <f>IF(B113*BObIC!B$2&gt;0,B113*BObIC!B$2,0)</f>
        <v>241216189.40823498</v>
      </c>
      <c r="C159" s="38">
        <f>IF(C113*BObIC!C$2&gt;0,C113*BObIC!C$2,0)</f>
        <v>9194626.8187768962</v>
      </c>
      <c r="D159" s="38">
        <f>IF(D113*BObIC!D$2&gt;0,D113*BObIC!D$2,0)</f>
        <v>14563.697070186221</v>
      </c>
      <c r="E159">
        <f>IF(E113*BObIC!E$2&gt;0,E113*BObIC!E$2,0)</f>
        <v>43280814.250009932</v>
      </c>
      <c r="F159">
        <f>IF(F113*BObIC!F$2&gt;0,F113*BObIC!F$2,0)</f>
        <v>291842.87059126934</v>
      </c>
      <c r="G159">
        <f>IF(G113*BObIC!G$2&gt;0,G113*BObIC!G$2,0)</f>
        <v>1199680168.245523</v>
      </c>
      <c r="H159">
        <f>IF(H113*BObIC!H$2&gt;0,H113*BObIC!H$2,0)</f>
        <v>701269969.44742465</v>
      </c>
      <c r="I159">
        <f>IF(I113*BObIC!I$2&gt;0,I113*BObIC!I$2,0)</f>
        <v>188877009.43418974</v>
      </c>
      <c r="J159">
        <f>IF(J113*BObIC!J$2&gt;0,J113*BObIC!J$2,0)</f>
        <v>147048935.1068145</v>
      </c>
      <c r="K159">
        <f>IF(K113*BObIC!K$2&gt;0,K113*BObIC!K$2,0)</f>
        <v>506618145.20424473</v>
      </c>
      <c r="L159" s="38">
        <f>IF(L113*BObIC!L$2&gt;0,L113*BObIC!L$2,0)</f>
        <v>304788757.33240509</v>
      </c>
      <c r="M159" s="38">
        <f>IF(M113*BObIC!M$2&gt;0,M113*BObIC!M$2,0)</f>
        <v>161939148.74599582</v>
      </c>
      <c r="N159">
        <f>IF(N113*BObIC!N$2&gt;0,N113*BObIC!N$2,0)</f>
        <v>1222679179.4009912</v>
      </c>
      <c r="O159" s="38">
        <f>IF(O113*BObIC!O$2&gt;0,O113*BObIC!O$2,0)</f>
        <v>168315764.67731977</v>
      </c>
      <c r="P159" s="38">
        <f>IF(P113*BObIC!P$2&gt;0,P113*BObIC!P$2,0)</f>
        <v>181449091.77731031</v>
      </c>
      <c r="Q159" s="38">
        <f>IF(Q113*BObIC!Q$2&gt;0,Q113*BObIC!Q$2,0)</f>
        <v>500152520.35334349</v>
      </c>
      <c r="R159" s="38">
        <f>IF(R113*BObIC!R$2&gt;0,R113*BObIC!R$2,0)</f>
        <v>190439155.77243868</v>
      </c>
      <c r="S159">
        <f>IF(S113*BObIC!S$2&gt;0,S113*BObIC!S$2,0)</f>
        <v>9819950884.416647</v>
      </c>
      <c r="T159">
        <f>IF(T113*BObIC!T$2&gt;0,T113*BObIC!T$2,0)</f>
        <v>2901235773.7358966</v>
      </c>
      <c r="U159">
        <f>IF(U113*BObIC!U$2&gt;0,U113*BObIC!U$2,0)</f>
        <v>2705982124.8628445</v>
      </c>
      <c r="V159">
        <f>IF(V113*BObIC!V$2&gt;0,V113*BObIC!V$2,0)</f>
        <v>10197822420.422281</v>
      </c>
      <c r="W159">
        <f>IF(W113*BObIC!W$2&gt;0,W113*BObIC!W$2,0)</f>
        <v>7575066341.7594614</v>
      </c>
      <c r="X159">
        <f>IF(X113*BObIC!X$2&gt;0,X113*BObIC!X$2,0)</f>
        <v>3916886773.9154639</v>
      </c>
      <c r="Y159">
        <f>IF(Y113*BObIC!Y$2&gt;0,Y113*BObIC!Y$2,0)</f>
        <v>1348205362.7547715</v>
      </c>
      <c r="Z159" s="38">
        <f>IF(Z113*BObIC!Z$2&gt;0,Z113*BObIC!Z$2,0)</f>
        <v>165720522.03253293</v>
      </c>
      <c r="AA159" s="38">
        <f>IF(AA113*BObIC!AA$2&gt;0,AA113*BObIC!AA$2,0)</f>
        <v>0</v>
      </c>
      <c r="AB159" s="38">
        <f>IF(AB113*BObIC!AB$2&gt;0,AB113*BObIC!AB$2,0)</f>
        <v>106270662.19462134</v>
      </c>
      <c r="AC159">
        <f>IF(AC113*BObIC!AC$2&gt;0,AC113*BObIC!AC$2,0)</f>
        <v>15790513062.606779</v>
      </c>
      <c r="AD159">
        <f>IF(AD113*BObIC!AD$2&gt;0,AD113*BObIC!AD$2,0)</f>
        <v>675218093.62751019</v>
      </c>
      <c r="AE159">
        <f>IF(AE113*BObIC!AE$2&gt;0,AE113*BObIC!AE$2,0)</f>
        <v>577210942.65320301</v>
      </c>
      <c r="AF159">
        <f>IF(AF113*BObIC!AF$2&gt;0,AF113*BObIC!AF$2,0)</f>
        <v>619351380.09258795</v>
      </c>
      <c r="AG159">
        <f>IF(AG113*BObIC!AG$2&gt;0,AG113*BObIC!AG$2,0)</f>
        <v>53477471.604710028</v>
      </c>
      <c r="AH159">
        <f>IF(AH113*BObIC!AH$2&gt;0,AH113*BObIC!AH$2,0)</f>
        <v>58492963.538968474</v>
      </c>
      <c r="AI159">
        <f>IF(AI113*BObIC!AI$2&gt;0,AI113*BObIC!AI$2,0)</f>
        <v>50087259.589896731</v>
      </c>
      <c r="AJ159">
        <f>IF(AJ113*BObIC!AJ$2&gt;0,AJ113*BObIC!AJ$2,0)</f>
        <v>96653795.798950717</v>
      </c>
      <c r="AK159">
        <f>IF(AK113*BObIC!AK$2&gt;0,AK113*BObIC!AK$2,0)</f>
        <v>107925405.92565554</v>
      </c>
      <c r="AL159">
        <f>IF(AL113*BObIC!AL$2&gt;0,AL113*BObIC!AL$2,0)</f>
        <v>897023558.17112267</v>
      </c>
      <c r="AM159">
        <f>IF(AM113*BObIC!AM$2&gt;0,AM113*BObIC!AM$2,0)</f>
        <v>369695241.1615144</v>
      </c>
      <c r="AN159">
        <f>IF(AN113*BObIC!AN$2&gt;0,AN113*BObIC!AN$2,0)</f>
        <v>253871444.49729213</v>
      </c>
      <c r="AO159">
        <f>IF(AO113*BObIC!AO$2&gt;0,AO113*BObIC!AO$2,0)</f>
        <v>218292575.26779348</v>
      </c>
      <c r="AP159">
        <f>IF(AP113*BObIC!AP$2&gt;0,AP113*BObIC!AP$2,0)</f>
        <v>403627743.58490187</v>
      </c>
      <c r="AQ159">
        <f>IF(AQ113*BObIC!AQ$2&gt;0,AQ113*BObIC!AQ$2,0)</f>
        <v>0</v>
      </c>
    </row>
    <row r="160" spans="1:43" x14ac:dyDescent="0.25">
      <c r="A160" t="s">
        <v>12</v>
      </c>
      <c r="B160">
        <f>IF(B114*BObIC!B$2&gt;0,B114*BObIC!B$2,0)</f>
        <v>345442934.0181343</v>
      </c>
      <c r="C160" s="38">
        <f>IF(C114*BObIC!C$2&gt;0,C114*BObIC!C$2,0)</f>
        <v>0</v>
      </c>
      <c r="D160" s="38">
        <f>IF(D114*BObIC!D$2&gt;0,D114*BObIC!D$2,0)</f>
        <v>0</v>
      </c>
      <c r="E160">
        <f>IF(E114*BObIC!E$2&gt;0,E114*BObIC!E$2,0)</f>
        <v>21278891.033262253</v>
      </c>
      <c r="F160">
        <f>IF(F114*BObIC!F$2&gt;0,F114*BObIC!F$2,0)</f>
        <v>145161.56841232479</v>
      </c>
      <c r="G160">
        <f>IF(G114*BObIC!G$2&gt;0,G114*BObIC!G$2,0)</f>
        <v>815227838.75209355</v>
      </c>
      <c r="H160">
        <f>IF(H114*BObIC!H$2&gt;0,H114*BObIC!H$2,0)</f>
        <v>1841046247.9536576</v>
      </c>
      <c r="I160">
        <f>IF(I114*BObIC!I$2&gt;0,I114*BObIC!I$2,0)</f>
        <v>90267756.920523599</v>
      </c>
      <c r="J160">
        <f>IF(J114*BObIC!J$2&gt;0,J114*BObIC!J$2,0)</f>
        <v>260043754.65223479</v>
      </c>
      <c r="K160">
        <f>IF(K114*BObIC!K$2&gt;0,K114*BObIC!K$2,0)</f>
        <v>173001798.79228669</v>
      </c>
      <c r="L160" s="38">
        <f>IF(L114*BObIC!L$2&gt;0,L114*BObIC!L$2,0)</f>
        <v>1262180634.3605313</v>
      </c>
      <c r="M160" s="38">
        <f>IF(M114*BObIC!M$2&gt;0,M114*BObIC!M$2,0)</f>
        <v>233560718.32139385</v>
      </c>
      <c r="N160">
        <f>IF(N114*BObIC!N$2&gt;0,N114*BObIC!N$2,0)</f>
        <v>855154436.60421848</v>
      </c>
      <c r="O160" s="38">
        <f>IF(O114*BObIC!O$2&gt;0,O114*BObIC!O$2,0)</f>
        <v>0</v>
      </c>
      <c r="P160" s="38">
        <f>IF(P114*BObIC!P$2&gt;0,P114*BObIC!P$2,0)</f>
        <v>0</v>
      </c>
      <c r="Q160" s="38">
        <f>IF(Q114*BObIC!Q$2&gt;0,Q114*BObIC!Q$2,0)</f>
        <v>99192960.143738911</v>
      </c>
      <c r="R160" s="38">
        <f>IF(R114*BObIC!R$2&gt;0,R114*BObIC!R$2,0)</f>
        <v>0</v>
      </c>
      <c r="S160">
        <f>IF(S114*BObIC!S$2&gt;0,S114*BObIC!S$2,0)</f>
        <v>1097786547.9396191</v>
      </c>
      <c r="T160">
        <f>IF(T114*BObIC!T$2&gt;0,T114*BObIC!T$2,0)</f>
        <v>39998046465.317078</v>
      </c>
      <c r="U160">
        <f>IF(U114*BObIC!U$2&gt;0,U114*BObIC!U$2,0)</f>
        <v>3169857687.9797916</v>
      </c>
      <c r="V160">
        <f>IF(V114*BObIC!V$2&gt;0,V114*BObIC!V$2,0)</f>
        <v>3972621599.1757793</v>
      </c>
      <c r="W160">
        <f>IF(W114*BObIC!W$2&gt;0,W114*BObIC!W$2,0)</f>
        <v>3713972794.16155</v>
      </c>
      <c r="X160">
        <f>IF(X114*BObIC!X$2&gt;0,X114*BObIC!X$2,0)</f>
        <v>1409940732.8965101</v>
      </c>
      <c r="Y160">
        <f>IF(Y114*BObIC!Y$2&gt;0,Y114*BObIC!Y$2,0)</f>
        <v>584509343.60325646</v>
      </c>
      <c r="Z160" s="38">
        <f>IF(Z114*BObIC!Z$2&gt;0,Z114*BObIC!Z$2,0)</f>
        <v>18007733.863967679</v>
      </c>
      <c r="AA160" s="38">
        <f>IF(AA114*BObIC!AA$2&gt;0,AA114*BObIC!AA$2,0)</f>
        <v>0</v>
      </c>
      <c r="AB160" s="38">
        <f>IF(AB114*BObIC!AB$2&gt;0,AB114*BObIC!AB$2,0)</f>
        <v>108823036.6848928</v>
      </c>
      <c r="AC160">
        <f>IF(AC114*BObIC!AC$2&gt;0,AC114*BObIC!AC$2,0)</f>
        <v>1497155130.4575121</v>
      </c>
      <c r="AD160">
        <f>IF(AD114*BObIC!AD$2&gt;0,AD114*BObIC!AD$2,0)</f>
        <v>895013143.74872279</v>
      </c>
      <c r="AE160">
        <f>IF(AE114*BObIC!AE$2&gt;0,AE114*BObIC!AE$2,0)</f>
        <v>1103964495.2846127</v>
      </c>
      <c r="AF160">
        <f>IF(AF114*BObIC!AF$2&gt;0,AF114*BObIC!AF$2,0)</f>
        <v>533463211.29693109</v>
      </c>
      <c r="AG160">
        <f>IF(AG114*BObIC!AG$2&gt;0,AG114*BObIC!AG$2,0)</f>
        <v>479054661.91424334</v>
      </c>
      <c r="AH160">
        <f>IF(AH114*BObIC!AH$2&gt;0,AH114*BObIC!AH$2,0)</f>
        <v>778100457.09546244</v>
      </c>
      <c r="AI160">
        <f>IF(AI114*BObIC!AI$2&gt;0,AI114*BObIC!AI$2,0)</f>
        <v>1027701404.7139956</v>
      </c>
      <c r="AJ160">
        <f>IF(AJ114*BObIC!AJ$2&gt;0,AJ114*BObIC!AJ$2,0)</f>
        <v>298473068.91168517</v>
      </c>
      <c r="AK160">
        <f>IF(AK114*BObIC!AK$2&gt;0,AK114*BObIC!AK$2,0)</f>
        <v>246472561.28784874</v>
      </c>
      <c r="AL160">
        <f>IF(AL114*BObIC!AL$2&gt;0,AL114*BObIC!AL$2,0)</f>
        <v>3279930474.8386898</v>
      </c>
      <c r="AM160">
        <f>IF(AM114*BObIC!AM$2&gt;0,AM114*BObIC!AM$2,0)</f>
        <v>374308237.39315844</v>
      </c>
      <c r="AN160">
        <f>IF(AN114*BObIC!AN$2&gt;0,AN114*BObIC!AN$2,0)</f>
        <v>626165507.02200711</v>
      </c>
      <c r="AO160">
        <f>IF(AO114*BObIC!AO$2&gt;0,AO114*BObIC!AO$2,0)</f>
        <v>2113283942.4597118</v>
      </c>
      <c r="AP160">
        <f>IF(AP114*BObIC!AP$2&gt;0,AP114*BObIC!AP$2,0)</f>
        <v>1801933390.4928124</v>
      </c>
      <c r="AQ160">
        <f>IF(AQ114*BObIC!AQ$2&gt;0,AQ114*BObIC!AQ$2,0)</f>
        <v>0</v>
      </c>
    </row>
    <row r="161" spans="1:43" x14ac:dyDescent="0.25">
      <c r="A161" t="s">
        <v>13</v>
      </c>
      <c r="B161">
        <f>IF(B115*BObIC!B$2&gt;0,B115*BObIC!B$2,0)</f>
        <v>55154757.580792516</v>
      </c>
      <c r="C161" s="38">
        <f>IF(C115*BObIC!C$2&gt;0,C115*BObIC!C$2,0)</f>
        <v>1108068.2402681056</v>
      </c>
      <c r="D161" s="38">
        <f>IF(D115*BObIC!D$2&gt;0,D115*BObIC!D$2,0)</f>
        <v>0</v>
      </c>
      <c r="E161">
        <f>IF(E115*BObIC!E$2&gt;0,E115*BObIC!E$2,0)</f>
        <v>23682344.033744343</v>
      </c>
      <c r="F161">
        <f>IF(F115*BObIC!F$2&gt;0,F115*BObIC!F$2,0)</f>
        <v>95670.867155490894</v>
      </c>
      <c r="G161">
        <f>IF(G115*BObIC!G$2&gt;0,G115*BObIC!G$2,0)</f>
        <v>350281544.34411472</v>
      </c>
      <c r="H161">
        <f>IF(H115*BObIC!H$2&gt;0,H115*BObIC!H$2,0)</f>
        <v>647187684.28447974</v>
      </c>
      <c r="I161">
        <f>IF(I115*BObIC!I$2&gt;0,I115*BObIC!I$2,0)</f>
        <v>43278029.046055362</v>
      </c>
      <c r="J161">
        <f>IF(J115*BObIC!J$2&gt;0,J115*BObIC!J$2,0)</f>
        <v>132976207.05910981</v>
      </c>
      <c r="K161">
        <f>IF(K115*BObIC!K$2&gt;0,K115*BObIC!K$2,0)</f>
        <v>84043382.57099627</v>
      </c>
      <c r="L161" s="38">
        <f>IF(L115*BObIC!L$2&gt;0,L115*BObIC!L$2,0)</f>
        <v>340271368.29835898</v>
      </c>
      <c r="M161" s="38">
        <f>IF(M115*BObIC!M$2&gt;0,M115*BObIC!M$2,0)</f>
        <v>92483915.067959398</v>
      </c>
      <c r="N161">
        <f>IF(N115*BObIC!N$2&gt;0,N115*BObIC!N$2,0)</f>
        <v>239331388.39173517</v>
      </c>
      <c r="O161" s="38">
        <f>IF(O115*BObIC!O$2&gt;0,O115*BObIC!O$2,0)</f>
        <v>23300079.147821415</v>
      </c>
      <c r="P161" s="38">
        <f>IF(P115*BObIC!P$2&gt;0,P115*BObIC!P$2,0)</f>
        <v>0</v>
      </c>
      <c r="Q161" s="38">
        <f>IF(Q115*BObIC!Q$2&gt;0,Q115*BObIC!Q$2,0)</f>
        <v>523967689.58172661</v>
      </c>
      <c r="R161" s="38">
        <f>IF(R115*BObIC!R$2&gt;0,R115*BObIC!R$2,0)</f>
        <v>34974252.572196133</v>
      </c>
      <c r="S161">
        <f>IF(S115*BObIC!S$2&gt;0,S115*BObIC!S$2,0)</f>
        <v>632053645.15483367</v>
      </c>
      <c r="T161">
        <f>IF(T115*BObIC!T$2&gt;0,T115*BObIC!T$2,0)</f>
        <v>5321454356.9405203</v>
      </c>
      <c r="U161">
        <f>IF(U115*BObIC!U$2&gt;0,U115*BObIC!U$2,0)</f>
        <v>8757200074.2441654</v>
      </c>
      <c r="V161">
        <f>IF(V115*BObIC!V$2&gt;0,V115*BObIC!V$2,0)</f>
        <v>3672958510.8556185</v>
      </c>
      <c r="W161">
        <f>IF(W115*BObIC!W$2&gt;0,W115*BObIC!W$2,0)</f>
        <v>8070347783.5960016</v>
      </c>
      <c r="X161">
        <f>IF(X115*BObIC!X$2&gt;0,X115*BObIC!X$2,0)</f>
        <v>1114532750.114115</v>
      </c>
      <c r="Y161">
        <f>IF(Y115*BObIC!Y$2&gt;0,Y115*BObIC!Y$2,0)</f>
        <v>656245957.17394793</v>
      </c>
      <c r="Z161" s="38">
        <f>IF(Z115*BObIC!Z$2&gt;0,Z115*BObIC!Z$2,0)</f>
        <v>595261673.44653058</v>
      </c>
      <c r="AA161" s="38">
        <f>IF(AA115*BObIC!AA$2&gt;0,AA115*BObIC!AA$2,0)</f>
        <v>0</v>
      </c>
      <c r="AB161" s="38">
        <f>IF(AB115*BObIC!AB$2&gt;0,AB115*BObIC!AB$2,0)</f>
        <v>120719394.35460399</v>
      </c>
      <c r="AC161">
        <f>IF(AC115*BObIC!AC$2&gt;0,AC115*BObIC!AC$2,0)</f>
        <v>6695284543.1613693</v>
      </c>
      <c r="AD161">
        <f>IF(AD115*BObIC!AD$2&gt;0,AD115*BObIC!AD$2,0)</f>
        <v>903637181.37036908</v>
      </c>
      <c r="AE161">
        <f>IF(AE115*BObIC!AE$2&gt;0,AE115*BObIC!AE$2,0)</f>
        <v>350823123.63680148</v>
      </c>
      <c r="AF161">
        <f>IF(AF115*BObIC!AF$2&gt;0,AF115*BObIC!AF$2,0)</f>
        <v>588724131.18597591</v>
      </c>
      <c r="AG161">
        <f>IF(AG115*BObIC!AG$2&gt;0,AG115*BObIC!AG$2,0)</f>
        <v>197581632.65199748</v>
      </c>
      <c r="AH161">
        <f>IF(AH115*BObIC!AH$2&gt;0,AH115*BObIC!AH$2,0)</f>
        <v>735653730.96806324</v>
      </c>
      <c r="AI161">
        <f>IF(AI115*BObIC!AI$2&gt;0,AI115*BObIC!AI$2,0)</f>
        <v>128738252.63438825</v>
      </c>
      <c r="AJ161">
        <f>IF(AJ115*BObIC!AJ$2&gt;0,AJ115*BObIC!AJ$2,0)</f>
        <v>254449490.15639597</v>
      </c>
      <c r="AK161">
        <f>IF(AK115*BObIC!AK$2&gt;0,AK115*BObIC!AK$2,0)</f>
        <v>286929450.5981707</v>
      </c>
      <c r="AL161">
        <f>IF(AL115*BObIC!AL$2&gt;0,AL115*BObIC!AL$2,0)</f>
        <v>501387812.19223469</v>
      </c>
      <c r="AM161">
        <f>IF(AM115*BObIC!AM$2&gt;0,AM115*BObIC!AM$2,0)</f>
        <v>269566243.09825057</v>
      </c>
      <c r="AN161">
        <f>IF(AN115*BObIC!AN$2&gt;0,AN115*BObIC!AN$2,0)</f>
        <v>284050359.43261296</v>
      </c>
      <c r="AO161">
        <f>IF(AO115*BObIC!AO$2&gt;0,AO115*BObIC!AO$2,0)</f>
        <v>309936704.68544376</v>
      </c>
      <c r="AP161">
        <f>IF(AP115*BObIC!AP$2&gt;0,AP115*BObIC!AP$2,0)</f>
        <v>381604588.21203625</v>
      </c>
      <c r="AQ161">
        <f>IF(AQ115*BObIC!AQ$2&gt;0,AQ115*BObIC!AQ$2,0)</f>
        <v>0</v>
      </c>
    </row>
    <row r="162" spans="1:43" x14ac:dyDescent="0.25">
      <c r="A162" t="s">
        <v>14</v>
      </c>
      <c r="B162">
        <f>IF(B116*BObIC!B$2&gt;0,B116*BObIC!B$2,0)</f>
        <v>407445707.06058389</v>
      </c>
      <c r="C162" s="38">
        <f>IF(C116*BObIC!C$2&gt;0,C116*BObIC!C$2,0)</f>
        <v>7349535.0016726013</v>
      </c>
      <c r="D162" s="38">
        <f>IF(D116*BObIC!D$2&gt;0,D116*BObIC!D$2,0)</f>
        <v>15234.649342955328</v>
      </c>
      <c r="E162">
        <f>IF(E116*BObIC!E$2&gt;0,E116*BObIC!E$2,0)</f>
        <v>46931300.020329528</v>
      </c>
      <c r="F162">
        <f>IF(F116*BObIC!F$2&gt;0,F116*BObIC!F$2,0)</f>
        <v>399834.67189300852</v>
      </c>
      <c r="G162">
        <f>IF(G116*BObIC!G$2&gt;0,G116*BObIC!G$2,0)</f>
        <v>253547190.55868256</v>
      </c>
      <c r="H162">
        <f>IF(H116*BObIC!H$2&gt;0,H116*BObIC!H$2,0)</f>
        <v>908171202.59007061</v>
      </c>
      <c r="I162">
        <f>IF(I116*BObIC!I$2&gt;0,I116*BObIC!I$2,0)</f>
        <v>40392159.976202346</v>
      </c>
      <c r="J162">
        <f>IF(J116*BObIC!J$2&gt;0,J116*BObIC!J$2,0)</f>
        <v>121314090.95107137</v>
      </c>
      <c r="K162">
        <f>IF(K116*BObIC!K$2&gt;0,K116*BObIC!K$2,0)</f>
        <v>282572276.88754135</v>
      </c>
      <c r="L162" s="38">
        <f>IF(L116*BObIC!L$2&gt;0,L116*BObIC!L$2,0)</f>
        <v>0</v>
      </c>
      <c r="M162" s="38">
        <f>IF(M116*BObIC!M$2&gt;0,M116*BObIC!M$2,0)</f>
        <v>100509196.94161394</v>
      </c>
      <c r="N162">
        <f>IF(N116*BObIC!N$2&gt;0,N116*BObIC!N$2,0)</f>
        <v>799947166.16744256</v>
      </c>
      <c r="O162" s="38">
        <f>IF(O116*BObIC!O$2&gt;0,O116*BObIC!O$2,0)</f>
        <v>117276451.60784549</v>
      </c>
      <c r="P162" s="38">
        <f>IF(P116*BObIC!P$2&gt;0,P116*BObIC!P$2,0)</f>
        <v>56549212.584076904</v>
      </c>
      <c r="Q162" s="38">
        <f>IF(Q116*BObIC!Q$2&gt;0,Q116*BObIC!Q$2,0)</f>
        <v>545142007.6259551</v>
      </c>
      <c r="R162" s="38">
        <f>IF(R116*BObIC!R$2&gt;0,R116*BObIC!R$2,0)</f>
        <v>130783517.79548295</v>
      </c>
      <c r="S162">
        <f>IF(S116*BObIC!S$2&gt;0,S116*BObIC!S$2,0)</f>
        <v>1613774834.6675997</v>
      </c>
      <c r="T162">
        <f>IF(T116*BObIC!T$2&gt;0,T116*BObIC!T$2,0)</f>
        <v>2356864147.414062</v>
      </c>
      <c r="U162">
        <f>IF(U116*BObIC!U$2&gt;0,U116*BObIC!U$2,0)</f>
        <v>1574899696.6841173</v>
      </c>
      <c r="V162">
        <f>IF(V116*BObIC!V$2&gt;0,V116*BObIC!V$2,0)</f>
        <v>14048641294.668907</v>
      </c>
      <c r="W162">
        <f>IF(W116*BObIC!W$2&gt;0,W116*BObIC!W$2,0)</f>
        <v>2820983193.8324642</v>
      </c>
      <c r="X162">
        <f>IF(X116*BObIC!X$2&gt;0,X116*BObIC!X$2,0)</f>
        <v>2348060986.2810717</v>
      </c>
      <c r="Y162">
        <f>IF(Y116*BObIC!Y$2&gt;0,Y116*BObIC!Y$2,0)</f>
        <v>642094141.16178882</v>
      </c>
      <c r="Z162" s="38">
        <f>IF(Z116*BObIC!Z$2&gt;0,Z116*BObIC!Z$2,0)</f>
        <v>350622938.23069727</v>
      </c>
      <c r="AA162" s="38">
        <f>IF(AA116*BObIC!AA$2&gt;0,AA116*BObIC!AA$2,0)</f>
        <v>902967.05248323304</v>
      </c>
      <c r="AB162" s="38">
        <f>IF(AB116*BObIC!AB$2&gt;0,AB116*BObIC!AB$2,0)</f>
        <v>228572601.37335995</v>
      </c>
      <c r="AC162">
        <f>IF(AC116*BObIC!AC$2&gt;0,AC116*BObIC!AC$2,0)</f>
        <v>3778790832.4641695</v>
      </c>
      <c r="AD162">
        <f>IF(AD116*BObIC!AD$2&gt;0,AD116*BObIC!AD$2,0)</f>
        <v>363711101.67271227</v>
      </c>
      <c r="AE162">
        <f>IF(AE116*BObIC!AE$2&gt;0,AE116*BObIC!AE$2,0)</f>
        <v>703399223.11085165</v>
      </c>
      <c r="AF162">
        <f>IF(AF116*BObIC!AF$2&gt;0,AF116*BObIC!AF$2,0)</f>
        <v>45596392.561230868</v>
      </c>
      <c r="AG162">
        <f>IF(AG116*BObIC!AG$2&gt;0,AG116*BObIC!AG$2,0)</f>
        <v>9187064.6625586059</v>
      </c>
      <c r="AH162">
        <f>IF(AH116*BObIC!AH$2&gt;0,AH116*BObIC!AH$2,0)</f>
        <v>50874656.782821603</v>
      </c>
      <c r="AI162">
        <f>IF(AI116*BObIC!AI$2&gt;0,AI116*BObIC!AI$2,0)</f>
        <v>30018911.032924715</v>
      </c>
      <c r="AJ162">
        <f>IF(AJ116*BObIC!AJ$2&gt;0,AJ116*BObIC!AJ$2,0)</f>
        <v>20751126.563178863</v>
      </c>
      <c r="AK162">
        <f>IF(AK116*BObIC!AK$2&gt;0,AK116*BObIC!AK$2,0)</f>
        <v>159531523.43971437</v>
      </c>
      <c r="AL162">
        <f>IF(AL116*BObIC!AL$2&gt;0,AL116*BObIC!AL$2,0)</f>
        <v>634696401.31865609</v>
      </c>
      <c r="AM162">
        <f>IF(AM116*BObIC!AM$2&gt;0,AM116*BObIC!AM$2,0)</f>
        <v>98762556.690275952</v>
      </c>
      <c r="AN162">
        <f>IF(AN116*BObIC!AN$2&gt;0,AN116*BObIC!AN$2,0)</f>
        <v>162685143.97065759</v>
      </c>
      <c r="AO162">
        <f>IF(AO116*BObIC!AO$2&gt;0,AO116*BObIC!AO$2,0)</f>
        <v>282448687.88427854</v>
      </c>
      <c r="AP162">
        <f>IF(AP116*BObIC!AP$2&gt;0,AP116*BObIC!AP$2,0)</f>
        <v>335003705.67286634</v>
      </c>
      <c r="AQ162">
        <f>IF(AQ116*BObIC!AQ$2&gt;0,AQ116*BObIC!AQ$2,0)</f>
        <v>0</v>
      </c>
    </row>
    <row r="163" spans="1:43" x14ac:dyDescent="0.25">
      <c r="A163" t="s">
        <v>15</v>
      </c>
      <c r="B163">
        <f>IF(B117*BObIC!B$2&gt;0,B117*BObIC!B$2,0)</f>
        <v>125780559.04087067</v>
      </c>
      <c r="C163" s="38">
        <f>IF(C117*BObIC!C$2&gt;0,C117*BObIC!C$2,0)</f>
        <v>0</v>
      </c>
      <c r="D163" s="38">
        <f>IF(D117*BObIC!D$2&gt;0,D117*BObIC!D$2,0)</f>
        <v>0</v>
      </c>
      <c r="E163">
        <f>IF(E117*BObIC!E$2&gt;0,E117*BObIC!E$2,0)</f>
        <v>44979147.397379868</v>
      </c>
      <c r="F163">
        <f>IF(F117*BObIC!F$2&gt;0,F117*BObIC!F$2,0)</f>
        <v>107076.69356655996</v>
      </c>
      <c r="G163">
        <f>IF(G117*BObIC!G$2&gt;0,G117*BObIC!G$2,0)</f>
        <v>407294050.53804469</v>
      </c>
      <c r="H163">
        <f>IF(H117*BObIC!H$2&gt;0,H117*BObIC!H$2,0)</f>
        <v>688242853.15968561</v>
      </c>
      <c r="I163">
        <f>IF(I117*BObIC!I$2&gt;0,I117*BObIC!I$2,0)</f>
        <v>47027760.13778723</v>
      </c>
      <c r="J163">
        <f>IF(J117*BObIC!J$2&gt;0,J117*BObIC!J$2,0)</f>
        <v>154235535.29995063</v>
      </c>
      <c r="K163">
        <f>IF(K117*BObIC!K$2&gt;0,K117*BObIC!K$2,0)</f>
        <v>49294267.170413449</v>
      </c>
      <c r="L163" s="38">
        <f>IF(L117*BObIC!L$2&gt;0,L117*BObIC!L$2,0)</f>
        <v>496972081.32100123</v>
      </c>
      <c r="M163" s="38">
        <f>IF(M117*BObIC!M$2&gt;0,M117*BObIC!M$2,0)</f>
        <v>109572326.38379255</v>
      </c>
      <c r="N163">
        <f>IF(N117*BObIC!N$2&gt;0,N117*BObIC!N$2,0)</f>
        <v>371869196.4937219</v>
      </c>
      <c r="O163" s="38">
        <f>IF(O117*BObIC!O$2&gt;0,O117*BObIC!O$2,0)</f>
        <v>35687828.610420741</v>
      </c>
      <c r="P163" s="38">
        <f>IF(P117*BObIC!P$2&gt;0,P117*BObIC!P$2,0)</f>
        <v>323654226.94292551</v>
      </c>
      <c r="Q163" s="38">
        <f>IF(Q117*BObIC!Q$2&gt;0,Q117*BObIC!Q$2,0)</f>
        <v>91662774.044523984</v>
      </c>
      <c r="R163" s="38">
        <f>IF(R117*BObIC!R$2&gt;0,R117*BObIC!R$2,0)</f>
        <v>75089489.135001674</v>
      </c>
      <c r="S163">
        <f>IF(S117*BObIC!S$2&gt;0,S117*BObIC!S$2,0)</f>
        <v>673561912.47782993</v>
      </c>
      <c r="T163">
        <f>IF(T117*BObIC!T$2&gt;0,T117*BObIC!T$2,0)</f>
        <v>1776902955.3949692</v>
      </c>
      <c r="U163">
        <f>IF(U117*BObIC!U$2&gt;0,U117*BObIC!U$2,0)</f>
        <v>1836419039.761708</v>
      </c>
      <c r="V163">
        <f>IF(V117*BObIC!V$2&gt;0,V117*BObIC!V$2,0)</f>
        <v>2135393133.1431749</v>
      </c>
      <c r="W163">
        <f>IF(W117*BObIC!W$2&gt;0,W117*BObIC!W$2,0)</f>
        <v>42986423535.891312</v>
      </c>
      <c r="X163">
        <f>IF(X117*BObIC!X$2&gt;0,X117*BObIC!X$2,0)</f>
        <v>517349900.33830565</v>
      </c>
      <c r="Y163">
        <f>IF(Y117*BObIC!Y$2&gt;0,Y117*BObIC!Y$2,0)</f>
        <v>222020335.47982597</v>
      </c>
      <c r="Z163" s="38">
        <f>IF(Z117*BObIC!Z$2&gt;0,Z117*BObIC!Z$2,0)</f>
        <v>19570797.390705381</v>
      </c>
      <c r="AA163" s="38">
        <f>IF(AA117*BObIC!AA$2&gt;0,AA117*BObIC!AA$2,0)</f>
        <v>2911660.5238955109</v>
      </c>
      <c r="AB163" s="38">
        <f>IF(AB117*BObIC!AB$2&gt;0,AB117*BObIC!AB$2,0)</f>
        <v>186599815.15857306</v>
      </c>
      <c r="AC163">
        <f>IF(AC117*BObIC!AC$2&gt;0,AC117*BObIC!AC$2,0)</f>
        <v>1436963203.3288231</v>
      </c>
      <c r="AD163">
        <f>IF(AD117*BObIC!AD$2&gt;0,AD117*BObIC!AD$2,0)</f>
        <v>1229341891.3913538</v>
      </c>
      <c r="AE163">
        <f>IF(AE117*BObIC!AE$2&gt;0,AE117*BObIC!AE$2,0)</f>
        <v>2021279364.1251571</v>
      </c>
      <c r="AF163">
        <f>IF(AF117*BObIC!AF$2&gt;0,AF117*BObIC!AF$2,0)</f>
        <v>219576439.72313932</v>
      </c>
      <c r="AG163">
        <f>IF(AG117*BObIC!AG$2&gt;0,AG117*BObIC!AG$2,0)</f>
        <v>103114272.84381877</v>
      </c>
      <c r="AH163">
        <f>IF(AH117*BObIC!AH$2&gt;0,AH117*BObIC!AH$2,0)</f>
        <v>182158074.7180903</v>
      </c>
      <c r="AI163">
        <f>IF(AI117*BObIC!AI$2&gt;0,AI117*BObIC!AI$2,0)</f>
        <v>62878540.926707827</v>
      </c>
      <c r="AJ163">
        <f>IF(AJ117*BObIC!AJ$2&gt;0,AJ117*BObIC!AJ$2,0)</f>
        <v>141312031.06512323</v>
      </c>
      <c r="AK163">
        <f>IF(AK117*BObIC!AK$2&gt;0,AK117*BObIC!AK$2,0)</f>
        <v>145524570.58432469</v>
      </c>
      <c r="AL163">
        <f>IF(AL117*BObIC!AL$2&gt;0,AL117*BObIC!AL$2,0)</f>
        <v>558830586.0812602</v>
      </c>
      <c r="AM163">
        <f>IF(AM117*BObIC!AM$2&gt;0,AM117*BObIC!AM$2,0)</f>
        <v>439888709.87462217</v>
      </c>
      <c r="AN163">
        <f>IF(AN117*BObIC!AN$2&gt;0,AN117*BObIC!AN$2,0)</f>
        <v>180765222.0042088</v>
      </c>
      <c r="AO163">
        <f>IF(AO117*BObIC!AO$2&gt;0,AO117*BObIC!AO$2,0)</f>
        <v>347264097.46841341</v>
      </c>
      <c r="AP163">
        <f>IF(AP117*BObIC!AP$2&gt;0,AP117*BObIC!AP$2,0)</f>
        <v>203949118.19549909</v>
      </c>
      <c r="AQ163">
        <f>IF(AQ117*BObIC!AQ$2&gt;0,AQ117*BObIC!AQ$2,0)</f>
        <v>0</v>
      </c>
    </row>
    <row r="164" spans="1:43" x14ac:dyDescent="0.25">
      <c r="A164" t="s">
        <v>16</v>
      </c>
      <c r="B164">
        <f>IF(B118*BObIC!B$2&gt;0,B118*BObIC!B$2,0)</f>
        <v>48033787.009158552</v>
      </c>
      <c r="C164" s="38">
        <f>IF(C118*BObIC!C$2&gt;0,C118*BObIC!C$2,0)</f>
        <v>13342446.479638074</v>
      </c>
      <c r="D164" s="38">
        <f>IF(D118*BObIC!D$2&gt;0,D118*BObIC!D$2,0)</f>
        <v>32222.106524939336</v>
      </c>
      <c r="E164">
        <f>IF(E118*BObIC!E$2&gt;0,E118*BObIC!E$2,0)</f>
        <v>25334538.395219997</v>
      </c>
      <c r="F164">
        <f>IF(F118*BObIC!F$2&gt;0,F118*BObIC!F$2,0)</f>
        <v>45836.948221663297</v>
      </c>
      <c r="G164">
        <f>IF(G118*BObIC!G$2&gt;0,G118*BObIC!G$2,0)</f>
        <v>219955355.41239494</v>
      </c>
      <c r="H164">
        <f>IF(H118*BObIC!H$2&gt;0,H118*BObIC!H$2,0)</f>
        <v>599846476.70189965</v>
      </c>
      <c r="I164">
        <f>IF(I118*BObIC!I$2&gt;0,I118*BObIC!I$2,0)</f>
        <v>28474487.906913869</v>
      </c>
      <c r="J164">
        <f>IF(J118*BObIC!J$2&gt;0,J118*BObIC!J$2,0)</f>
        <v>71281163.64254117</v>
      </c>
      <c r="K164">
        <f>IF(K118*BObIC!K$2&gt;0,K118*BObIC!K$2,0)</f>
        <v>77599509.051985025</v>
      </c>
      <c r="L164" s="38">
        <f>IF(L118*BObIC!L$2&gt;0,L118*BObIC!L$2,0)</f>
        <v>0</v>
      </c>
      <c r="M164" s="38">
        <f>IF(M118*BObIC!M$2&gt;0,M118*BObIC!M$2,0)</f>
        <v>46383960.147380702</v>
      </c>
      <c r="N164">
        <f>IF(N118*BObIC!N$2&gt;0,N118*BObIC!N$2,0)</f>
        <v>193109985.07900506</v>
      </c>
      <c r="O164" s="38">
        <f>IF(O118*BObIC!O$2&gt;0,O118*BObIC!O$2,0)</f>
        <v>2408221.843341412</v>
      </c>
      <c r="P164" s="38">
        <f>IF(P118*BObIC!P$2&gt;0,P118*BObIC!P$2,0)</f>
        <v>1987367.380405084</v>
      </c>
      <c r="Q164" s="38">
        <f>IF(Q118*BObIC!Q$2&gt;0,Q118*BObIC!Q$2,0)</f>
        <v>52026755.138411462</v>
      </c>
      <c r="R164" s="38">
        <f>IF(R118*BObIC!R$2&gt;0,R118*BObIC!R$2,0)</f>
        <v>0</v>
      </c>
      <c r="S164">
        <f>IF(S118*BObIC!S$2&gt;0,S118*BObIC!S$2,0)</f>
        <v>401100838.3214336</v>
      </c>
      <c r="T164">
        <f>IF(T118*BObIC!T$2&gt;0,T118*BObIC!T$2,0)</f>
        <v>791841857.40424371</v>
      </c>
      <c r="U164">
        <f>IF(U118*BObIC!U$2&gt;0,U118*BObIC!U$2,0)</f>
        <v>259231049.18830016</v>
      </c>
      <c r="V164">
        <f>IF(V118*BObIC!V$2&gt;0,V118*BObIC!V$2,0)</f>
        <v>734136663.31560385</v>
      </c>
      <c r="W164">
        <f>IF(W118*BObIC!W$2&gt;0,W118*BObIC!W$2,0)</f>
        <v>364803848.1085996</v>
      </c>
      <c r="X164">
        <f>IF(X118*BObIC!X$2&gt;0,X118*BObIC!X$2,0)</f>
        <v>1815415059.3798242</v>
      </c>
      <c r="Y164">
        <f>IF(Y118*BObIC!Y$2&gt;0,Y118*BObIC!Y$2,0)</f>
        <v>102177217.3956822</v>
      </c>
      <c r="Z164" s="38">
        <f>IF(Z118*BObIC!Z$2&gt;0,Z118*BObIC!Z$2,0)</f>
        <v>20891666.113495111</v>
      </c>
      <c r="AA164" s="38">
        <f>IF(AA118*BObIC!AA$2&gt;0,AA118*BObIC!AA$2,0)</f>
        <v>4848807.5931603396</v>
      </c>
      <c r="AB164" s="38">
        <f>IF(AB118*BObIC!AB$2&gt;0,AB118*BObIC!AB$2,0)</f>
        <v>22569937.775323525</v>
      </c>
      <c r="AC164">
        <f>IF(AC118*BObIC!AC$2&gt;0,AC118*BObIC!AC$2,0)</f>
        <v>464955542.48859519</v>
      </c>
      <c r="AD164">
        <f>IF(AD118*BObIC!AD$2&gt;0,AD118*BObIC!AD$2,0)</f>
        <v>11348642.110619567</v>
      </c>
      <c r="AE164">
        <f>IF(AE118*BObIC!AE$2&gt;0,AE118*BObIC!AE$2,0)</f>
        <v>653998026.99396765</v>
      </c>
      <c r="AF164">
        <f>IF(AF118*BObIC!AF$2&gt;0,AF118*BObIC!AF$2,0)</f>
        <v>56531483.00528051</v>
      </c>
      <c r="AG164">
        <f>IF(AG118*BObIC!AG$2&gt;0,AG118*BObIC!AG$2,0)</f>
        <v>10343309.008907272</v>
      </c>
      <c r="AH164">
        <f>IF(AH118*BObIC!AH$2&gt;0,AH118*BObIC!AH$2,0)</f>
        <v>6828349.1074834522</v>
      </c>
      <c r="AI164">
        <f>IF(AI118*BObIC!AI$2&gt;0,AI118*BObIC!AI$2,0)</f>
        <v>15937588.865440203</v>
      </c>
      <c r="AJ164">
        <f>IF(AJ118*BObIC!AJ$2&gt;0,AJ118*BObIC!AJ$2,0)</f>
        <v>61051505.687966466</v>
      </c>
      <c r="AK164">
        <f>IF(AK118*BObIC!AK$2&gt;0,AK118*BObIC!AK$2,0)</f>
        <v>0</v>
      </c>
      <c r="AL164">
        <f>IF(AL118*BObIC!AL$2&gt;0,AL118*BObIC!AL$2,0)</f>
        <v>143929503.61893851</v>
      </c>
      <c r="AM164">
        <f>IF(AM118*BObIC!AM$2&gt;0,AM118*BObIC!AM$2,0)</f>
        <v>298121555.92273164</v>
      </c>
      <c r="AN164">
        <f>IF(AN118*BObIC!AN$2&gt;0,AN118*BObIC!AN$2,0)</f>
        <v>42238112.354564853</v>
      </c>
      <c r="AO164">
        <f>IF(AO118*BObIC!AO$2&gt;0,AO118*BObIC!AO$2,0)</f>
        <v>134813162.67007655</v>
      </c>
      <c r="AP164">
        <f>IF(AP118*BObIC!AP$2&gt;0,AP118*BObIC!AP$2,0)</f>
        <v>31226654.503417116</v>
      </c>
      <c r="AQ164">
        <f>IF(AQ118*BObIC!AQ$2&gt;0,AQ118*BObIC!AQ$2,0)</f>
        <v>0</v>
      </c>
    </row>
    <row r="165" spans="1:43" x14ac:dyDescent="0.25">
      <c r="A165" t="s">
        <v>17</v>
      </c>
      <c r="B165">
        <f>IF(B119*BObIC!B$2&gt;0,B119*BObIC!B$2,0)</f>
        <v>0</v>
      </c>
      <c r="C165" s="38">
        <f>IF(C119*BObIC!C$2&gt;0,C119*BObIC!C$2,0)</f>
        <v>0</v>
      </c>
      <c r="D165" s="38">
        <f>IF(D119*BObIC!D$2&gt;0,D119*BObIC!D$2,0)</f>
        <v>0</v>
      </c>
      <c r="E165">
        <f>IF(E119*BObIC!E$2&gt;0,E119*BObIC!E$2,0)</f>
        <v>17700955.772748288</v>
      </c>
      <c r="F165">
        <f>IF(F119*BObIC!F$2&gt;0,F119*BObIC!F$2,0)</f>
        <v>102627.02275465016</v>
      </c>
      <c r="G165">
        <f>IF(G119*BObIC!G$2&gt;0,G119*BObIC!G$2,0)</f>
        <v>789116425.04823554</v>
      </c>
      <c r="H165">
        <f>IF(H119*BObIC!H$2&gt;0,H119*BObIC!H$2,0)</f>
        <v>1952314397.4366171</v>
      </c>
      <c r="I165">
        <f>IF(I119*BObIC!I$2&gt;0,I119*BObIC!I$2,0)</f>
        <v>87889767.793799743</v>
      </c>
      <c r="J165">
        <f>IF(J119*BObIC!J$2&gt;0,J119*BObIC!J$2,0)</f>
        <v>212377172.55142146</v>
      </c>
      <c r="K165">
        <f>IF(K119*BObIC!K$2&gt;0,K119*BObIC!K$2,0)</f>
        <v>50979948.213835217</v>
      </c>
      <c r="L165" s="38">
        <f>IF(L119*BObIC!L$2&gt;0,L119*BObIC!L$2,0)</f>
        <v>535013637.10046184</v>
      </c>
      <c r="M165" s="38">
        <f>IF(M119*BObIC!M$2&gt;0,M119*BObIC!M$2,0)</f>
        <v>127389413.38995992</v>
      </c>
      <c r="N165">
        <f>IF(N119*BObIC!N$2&gt;0,N119*BObIC!N$2,0)</f>
        <v>0</v>
      </c>
      <c r="O165" s="38">
        <f>IF(O119*BObIC!O$2&gt;0,O119*BObIC!O$2,0)</f>
        <v>1026670.6495587743</v>
      </c>
      <c r="P165" s="38">
        <f>IF(P119*BObIC!P$2&gt;0,P119*BObIC!P$2,0)</f>
        <v>0</v>
      </c>
      <c r="Q165" s="38">
        <f>IF(Q119*BObIC!Q$2&gt;0,Q119*BObIC!Q$2,0)</f>
        <v>4945770.3570944797</v>
      </c>
      <c r="R165" s="38">
        <f>IF(R119*BObIC!R$2&gt;0,R119*BObIC!R$2,0)</f>
        <v>8376907.8868005443</v>
      </c>
      <c r="S165">
        <f>IF(S119*BObIC!S$2&gt;0,S119*BObIC!S$2,0)</f>
        <v>741545700.99267614</v>
      </c>
      <c r="T165">
        <f>IF(T119*BObIC!T$2&gt;0,T119*BObIC!T$2,0)</f>
        <v>1928068364.1188722</v>
      </c>
      <c r="U165">
        <f>IF(U119*BObIC!U$2&gt;0,U119*BObIC!U$2,0)</f>
        <v>623767889.6733036</v>
      </c>
      <c r="V165">
        <f>IF(V119*BObIC!V$2&gt;0,V119*BObIC!V$2,0)</f>
        <v>1063731685.3390172</v>
      </c>
      <c r="W165">
        <f>IF(W119*BObIC!W$2&gt;0,W119*BObIC!W$2,0)</f>
        <v>715469605.70890927</v>
      </c>
      <c r="X165">
        <f>IF(X119*BObIC!X$2&gt;0,X119*BObIC!X$2,0)</f>
        <v>675533101.97953725</v>
      </c>
      <c r="Y165">
        <f>IF(Y119*BObIC!Y$2&gt;0,Y119*BObIC!Y$2,0)</f>
        <v>999293548.43679273</v>
      </c>
      <c r="Z165" s="38">
        <f>IF(Z119*BObIC!Z$2&gt;0,Z119*BObIC!Z$2,0)</f>
        <v>0</v>
      </c>
      <c r="AA165" s="38">
        <f>IF(AA119*BObIC!AA$2&gt;0,AA119*BObIC!AA$2,0)</f>
        <v>0</v>
      </c>
      <c r="AB165" s="38">
        <f>IF(AB119*BObIC!AB$2&gt;0,AB119*BObIC!AB$2,0)</f>
        <v>50376987.246615894</v>
      </c>
      <c r="AC165">
        <f>IF(AC119*BObIC!AC$2&gt;0,AC119*BObIC!AC$2,0)</f>
        <v>2229655976.5304432</v>
      </c>
      <c r="AD165">
        <f>IF(AD119*BObIC!AD$2&gt;0,AD119*BObIC!AD$2,0)</f>
        <v>560091085.7824353</v>
      </c>
      <c r="AE165">
        <f>IF(AE119*BObIC!AE$2&gt;0,AE119*BObIC!AE$2,0)</f>
        <v>180755184.25474989</v>
      </c>
      <c r="AF165">
        <f>IF(AF119*BObIC!AF$2&gt;0,AF119*BObIC!AF$2,0)</f>
        <v>752157990.51149929</v>
      </c>
      <c r="AG165">
        <f>IF(AG119*BObIC!AG$2&gt;0,AG119*BObIC!AG$2,0)</f>
        <v>171968920.82349706</v>
      </c>
      <c r="AH165">
        <f>IF(AH119*BObIC!AH$2&gt;0,AH119*BObIC!AH$2,0)</f>
        <v>87126249.614746645</v>
      </c>
      <c r="AI165">
        <f>IF(AI119*BObIC!AI$2&gt;0,AI119*BObIC!AI$2,0)</f>
        <v>100032341.15331951</v>
      </c>
      <c r="AJ165">
        <f>IF(AJ119*BObIC!AJ$2&gt;0,AJ119*BObIC!AJ$2,0)</f>
        <v>326076093.00768864</v>
      </c>
      <c r="AK165">
        <f>IF(AK119*BObIC!AK$2&gt;0,AK119*BObIC!AK$2,0)</f>
        <v>558487455.00839961</v>
      </c>
      <c r="AL165">
        <f>IF(AL119*BObIC!AL$2&gt;0,AL119*BObIC!AL$2,0)</f>
        <v>0</v>
      </c>
      <c r="AM165">
        <f>IF(AM119*BObIC!AM$2&gt;0,AM119*BObIC!AM$2,0)</f>
        <v>445017028.48077583</v>
      </c>
      <c r="AN165">
        <f>IF(AN119*BObIC!AN$2&gt;0,AN119*BObIC!AN$2,0)</f>
        <v>1388719283.823797</v>
      </c>
      <c r="AO165">
        <f>IF(AO119*BObIC!AO$2&gt;0,AO119*BObIC!AO$2,0)</f>
        <v>631006250.17110825</v>
      </c>
      <c r="AP165">
        <f>IF(AP119*BObIC!AP$2&gt;0,AP119*BObIC!AP$2,0)</f>
        <v>0</v>
      </c>
      <c r="AQ165">
        <f>IF(AQ119*BObIC!AQ$2&gt;0,AQ119*BObIC!AQ$2,0)</f>
        <v>0</v>
      </c>
    </row>
    <row r="166" spans="1:43" s="38" customFormat="1" x14ac:dyDescent="0.25">
      <c r="A166" s="38" t="s">
        <v>83</v>
      </c>
      <c r="B166" s="38">
        <f>IF(B120*BObIC!B$2&gt;0,B120*BObIC!B$2,0)</f>
        <v>28037304.254662935</v>
      </c>
      <c r="C166" s="38">
        <f>IF(C120*BObIC!C$2&gt;0,C120*BObIC!C$2,0)</f>
        <v>0</v>
      </c>
      <c r="D166" s="38">
        <f>IF(D120*BObIC!D$2&gt;0,D120*BObIC!D$2,0)</f>
        <v>0</v>
      </c>
      <c r="E166" s="38">
        <f>IF(E120*BObIC!E$2&gt;0,E120*BObIC!E$2,0)</f>
        <v>0</v>
      </c>
      <c r="F166" s="38">
        <f>IF(F120*BObIC!F$2&gt;0,F120*BObIC!F$2,0)</f>
        <v>0</v>
      </c>
      <c r="G166" s="38">
        <f>IF(G120*BObIC!G$2&gt;0,G120*BObIC!G$2,0)</f>
        <v>58285644.62033885</v>
      </c>
      <c r="H166" s="38">
        <f>IF(H120*BObIC!H$2&gt;0,H120*BObIC!H$2,0)</f>
        <v>161201767.15210035</v>
      </c>
      <c r="I166" s="38">
        <f>IF(I120*BObIC!I$2&gt;0,I120*BObIC!I$2,0)</f>
        <v>26989215.488938224</v>
      </c>
      <c r="J166" s="38">
        <f>IF(J120*BObIC!J$2&gt;0,J120*BObIC!J$2,0)</f>
        <v>102743922.41526002</v>
      </c>
      <c r="K166" s="38">
        <f>IF(K120*BObIC!K$2&gt;0,K120*BObIC!K$2,0)</f>
        <v>354531098.05514705</v>
      </c>
      <c r="L166" s="38">
        <f>IF(L120*BObIC!L$2&gt;0,L120*BObIC!L$2,0)</f>
        <v>1890920865.5715933</v>
      </c>
      <c r="M166" s="38">
        <f>IF(M120*BObIC!M$2&gt;0,M120*BObIC!M$2,0)</f>
        <v>104209323.99145795</v>
      </c>
      <c r="N166" s="38">
        <f>IF(N120*BObIC!N$2&gt;0,N120*BObIC!N$2,0)</f>
        <v>0</v>
      </c>
      <c r="O166" s="38">
        <f>IF(O120*BObIC!O$2&gt;0,O120*BObIC!O$2,0)</f>
        <v>9634631.3788460307</v>
      </c>
      <c r="P166" s="38">
        <f>IF(P120*BObIC!P$2&gt;0,P120*BObIC!P$2,0)</f>
        <v>29523327.91342245</v>
      </c>
      <c r="Q166" s="38">
        <f>IF(Q120*BObIC!Q$2&gt;0,Q120*BObIC!Q$2,0)</f>
        <v>244995652.51581451</v>
      </c>
      <c r="R166" s="38">
        <f>IF(R120*BObIC!R$2&gt;0,R120*BObIC!R$2,0)</f>
        <v>124174944.44614007</v>
      </c>
      <c r="S166" s="38">
        <f>IF(S120*BObIC!S$2&gt;0,S120*BObIC!S$2,0)</f>
        <v>131969438.13825555</v>
      </c>
      <c r="T166" s="38">
        <f>IF(T120*BObIC!T$2&gt;0,T120*BObIC!T$2,0)</f>
        <v>408284241.56667143</v>
      </c>
      <c r="U166" s="38">
        <f>IF(U120*BObIC!U$2&gt;0,U120*BObIC!U$2,0)</f>
        <v>22578127.315224085</v>
      </c>
      <c r="V166" s="38">
        <f>IF(V120*BObIC!V$2&gt;0,V120*BObIC!V$2,0)</f>
        <v>90034781.230089322</v>
      </c>
      <c r="W166" s="38">
        <f>IF(W120*BObIC!W$2&gt;0,W120*BObIC!W$2,0)</f>
        <v>65816679.149851918</v>
      </c>
      <c r="X166" s="38">
        <f>IF(X120*BObIC!X$2&gt;0,X120*BObIC!X$2,0)</f>
        <v>0</v>
      </c>
      <c r="Y166" s="38">
        <f>IF(Y120*BObIC!Y$2&gt;0,Y120*BObIC!Y$2,0)</f>
        <v>25878475.066385508</v>
      </c>
      <c r="Z166" s="38">
        <f>IF(Z120*BObIC!Z$2&gt;0,Z120*BObIC!Z$2,0)</f>
        <v>12724839.273301356</v>
      </c>
      <c r="AA166" s="38">
        <f>IF(AA120*BObIC!AA$2&gt;0,AA120*BObIC!AA$2,0)</f>
        <v>0</v>
      </c>
      <c r="AB166" s="38">
        <f>IF(AB120*BObIC!AB$2&gt;0,AB120*BObIC!AB$2,0)</f>
        <v>84517088.919017702</v>
      </c>
      <c r="AC166" s="38">
        <f>IF(AC120*BObIC!AC$2&gt;0,AC120*BObIC!AC$2,0)</f>
        <v>73408580.735815227</v>
      </c>
      <c r="AD166" s="38">
        <f>IF(AD120*BObIC!AD$2&gt;0,AD120*BObIC!AD$2,0)</f>
        <v>0</v>
      </c>
      <c r="AE166" s="38">
        <f>IF(AE120*BObIC!AE$2&gt;0,AE120*BObIC!AE$2,0)</f>
        <v>0</v>
      </c>
      <c r="AF166" s="38">
        <f>IF(AF120*BObIC!AF$2&gt;0,AF120*BObIC!AF$2,0)</f>
        <v>58313933.280494049</v>
      </c>
      <c r="AG166" s="38">
        <f>IF(AG120*BObIC!AG$2&gt;0,AG120*BObIC!AG$2,0)</f>
        <v>0</v>
      </c>
      <c r="AH166" s="38">
        <f>IF(AH120*BObIC!AH$2&gt;0,AH120*BObIC!AH$2,0)</f>
        <v>0</v>
      </c>
      <c r="AI166" s="38">
        <f>IF(AI120*BObIC!AI$2&gt;0,AI120*BObIC!AI$2,0)</f>
        <v>0</v>
      </c>
      <c r="AJ166" s="38">
        <f>IF(AJ120*BObIC!AJ$2&gt;0,AJ120*BObIC!AJ$2,0)</f>
        <v>61490535.467694804</v>
      </c>
      <c r="AK166" s="38">
        <f>IF(AK120*BObIC!AK$2&gt;0,AK120*BObIC!AK$2,0)</f>
        <v>342299353.67144567</v>
      </c>
      <c r="AL166" s="38">
        <f>IF(AL120*BObIC!AL$2&gt;0,AL120*BObIC!AL$2,0)</f>
        <v>168507924.81720698</v>
      </c>
      <c r="AM166" s="38">
        <f>IF(AM120*BObIC!AM$2&gt;0,AM120*BObIC!AM$2,0)</f>
        <v>249725128.49007806</v>
      </c>
      <c r="AN166" s="38">
        <f>IF(AN120*BObIC!AN$2&gt;0,AN120*BObIC!AN$2,0)</f>
        <v>535831413.77310133</v>
      </c>
      <c r="AO166" s="38">
        <f>IF(AO120*BObIC!AO$2&gt;0,AO120*BObIC!AO$2,0)</f>
        <v>345113979.2282564</v>
      </c>
      <c r="AP166" s="38">
        <f>IF(AP120*BObIC!AP$2&gt;0,AP120*BObIC!AP$2,0)</f>
        <v>106569744.41626208</v>
      </c>
      <c r="AQ166" s="38">
        <f>IF(AQ120*BObIC!AQ$2&gt;0,AQ120*BObIC!AQ$2,0)</f>
        <v>22534523.22210224</v>
      </c>
    </row>
    <row r="167" spans="1:43" s="38" customFormat="1" x14ac:dyDescent="0.25">
      <c r="A167" s="38" t="s">
        <v>84</v>
      </c>
      <c r="B167" s="38">
        <f>IF(B121*BObIC!B$2&gt;0,B121*BObIC!B$2,0)</f>
        <v>3930391.1679795077</v>
      </c>
      <c r="C167" s="38">
        <f>IF(C121*BObIC!C$2&gt;0,C121*BObIC!C$2,0)</f>
        <v>67569.855875610985</v>
      </c>
      <c r="D167" s="38">
        <f>IF(D121*BObIC!D$2&gt;0,D121*BObIC!D$2,0)</f>
        <v>4003.4456225571162</v>
      </c>
      <c r="E167" s="38">
        <f>IF(E121*BObIC!E$2&gt;0,E121*BObIC!E$2,0)</f>
        <v>0</v>
      </c>
      <c r="F167" s="38">
        <f>IF(F121*BObIC!F$2&gt;0,F121*BObIC!F$2,0)</f>
        <v>0</v>
      </c>
      <c r="G167" s="38">
        <f>IF(G121*BObIC!G$2&gt;0,G121*BObIC!G$2,0)</f>
        <v>17008087.657661613</v>
      </c>
      <c r="H167" s="38">
        <f>IF(H121*BObIC!H$2&gt;0,H121*BObIC!H$2,0)</f>
        <v>80159081.107994616</v>
      </c>
      <c r="I167" s="38">
        <f>IF(I121*BObIC!I$2&gt;0,I121*BObIC!I$2,0)</f>
        <v>8749067.5941136423</v>
      </c>
      <c r="J167" s="38">
        <f>IF(J121*BObIC!J$2&gt;0,J121*BObIC!J$2,0)</f>
        <v>26013874.673872672</v>
      </c>
      <c r="K167" s="38">
        <f>IF(K121*BObIC!K$2&gt;0,K121*BObIC!K$2,0)</f>
        <v>615098129.30012596</v>
      </c>
      <c r="L167" s="38">
        <f>IF(L121*BObIC!L$2&gt;0,L121*BObIC!L$2,0)</f>
        <v>44048189.576872349</v>
      </c>
      <c r="M167" s="38">
        <f>IF(M121*BObIC!M$2&gt;0,M121*BObIC!M$2,0)</f>
        <v>0</v>
      </c>
      <c r="N167" s="38">
        <f>IF(N121*BObIC!N$2&gt;0,N121*BObIC!N$2,0)</f>
        <v>72210876.068283603</v>
      </c>
      <c r="O167" s="38">
        <f>IF(O121*BObIC!O$2&gt;0,O121*BObIC!O$2,0)</f>
        <v>43882605.904961176</v>
      </c>
      <c r="P167" s="38">
        <f>IF(P121*BObIC!P$2&gt;0,P121*BObIC!P$2,0)</f>
        <v>12580252.688713985</v>
      </c>
      <c r="Q167" s="38">
        <f>IF(Q121*BObIC!Q$2&gt;0,Q121*BObIC!Q$2,0)</f>
        <v>376235889.93199617</v>
      </c>
      <c r="R167" s="38">
        <f>IF(R121*BObIC!R$2&gt;0,R121*BObIC!R$2,0)</f>
        <v>101526945.04909751</v>
      </c>
      <c r="S167" s="38">
        <f>IF(S121*BObIC!S$2&gt;0,S121*BObIC!S$2,0)</f>
        <v>170737154.82198513</v>
      </c>
      <c r="T167" s="38">
        <f>IF(T121*BObIC!T$2&gt;0,T121*BObIC!T$2,0)</f>
        <v>380579179.64573741</v>
      </c>
      <c r="U167" s="38">
        <f>IF(U121*BObIC!U$2&gt;0,U121*BObIC!U$2,0)</f>
        <v>149363071.08198342</v>
      </c>
      <c r="V167" s="38">
        <f>IF(V121*BObIC!V$2&gt;0,V121*BObIC!V$2,0)</f>
        <v>95612064.611520246</v>
      </c>
      <c r="W167" s="38">
        <f>IF(W121*BObIC!W$2&gt;0,W121*BObIC!W$2,0)</f>
        <v>16939704.910737552</v>
      </c>
      <c r="X167" s="38">
        <f>IF(X121*BObIC!X$2&gt;0,X121*BObIC!X$2,0)</f>
        <v>0</v>
      </c>
      <c r="Y167" s="38">
        <f>IF(Y121*BObIC!Y$2&gt;0,Y121*BObIC!Y$2,0)</f>
        <v>12814106.563923942</v>
      </c>
      <c r="Z167" s="38">
        <f>IF(Z121*BObIC!Z$2&gt;0,Z121*BObIC!Z$2,0)</f>
        <v>3343907220.5650692</v>
      </c>
      <c r="AA167" s="38">
        <f>IF(AA121*BObIC!AA$2&gt;0,AA121*BObIC!AA$2,0)</f>
        <v>26023252.733929463</v>
      </c>
      <c r="AB167" s="38">
        <f>IF(AB121*BObIC!AB$2&gt;0,AB121*BObIC!AB$2,0)</f>
        <v>55709233.791854396</v>
      </c>
      <c r="AC167" s="38">
        <f>IF(AC121*BObIC!AC$2&gt;0,AC121*BObIC!AC$2,0)</f>
        <v>70730406.697601974</v>
      </c>
      <c r="AD167" s="38">
        <f>IF(AD121*BObIC!AD$2&gt;0,AD121*BObIC!AD$2,0)</f>
        <v>0</v>
      </c>
      <c r="AE167" s="38">
        <f>IF(AE121*BObIC!AE$2&gt;0,AE121*BObIC!AE$2,0)</f>
        <v>0</v>
      </c>
      <c r="AF167" s="38">
        <f>IF(AF121*BObIC!AF$2&gt;0,AF121*BObIC!AF$2,0)</f>
        <v>17828334.000568032</v>
      </c>
      <c r="AG167" s="38">
        <f>IF(AG121*BObIC!AG$2&gt;0,AG121*BObIC!AG$2,0)</f>
        <v>0</v>
      </c>
      <c r="AH167" s="38">
        <f>IF(AH121*BObIC!AH$2&gt;0,AH121*BObIC!AH$2,0)</f>
        <v>0</v>
      </c>
      <c r="AI167" s="38">
        <f>IF(AI121*BObIC!AI$2&gt;0,AI121*BObIC!AI$2,0)</f>
        <v>0</v>
      </c>
      <c r="AJ167" s="38">
        <f>IF(AJ121*BObIC!AJ$2&gt;0,AJ121*BObIC!AJ$2,0)</f>
        <v>19989131.051669266</v>
      </c>
      <c r="AK167" s="38">
        <f>IF(AK121*BObIC!AK$2&gt;0,AK121*BObIC!AK$2,0)</f>
        <v>120239779.00122243</v>
      </c>
      <c r="AL167" s="38">
        <f>IF(AL121*BObIC!AL$2&gt;0,AL121*BObIC!AL$2,0)</f>
        <v>84610470.325672194</v>
      </c>
      <c r="AM167" s="38">
        <f>IF(AM121*BObIC!AM$2&gt;0,AM121*BObIC!AM$2,0)</f>
        <v>210549940.39574459</v>
      </c>
      <c r="AN167" s="38">
        <f>IF(AN121*BObIC!AN$2&gt;0,AN121*BObIC!AN$2,0)</f>
        <v>503019058.25987941</v>
      </c>
      <c r="AO167" s="38">
        <f>IF(AO121*BObIC!AO$2&gt;0,AO121*BObIC!AO$2,0)</f>
        <v>843055329.04076195</v>
      </c>
      <c r="AP167" s="38">
        <f>IF(AP121*BObIC!AP$2&gt;0,AP121*BObIC!AP$2,0)</f>
        <v>59463264.469765656</v>
      </c>
      <c r="AQ167" s="38">
        <f>IF(AQ121*BObIC!AQ$2&gt;0,AQ121*BObIC!AQ$2,0)</f>
        <v>9420395.0240953416</v>
      </c>
    </row>
    <row r="168" spans="1:43" s="38" customFormat="1" x14ac:dyDescent="0.25">
      <c r="A168" s="38" t="s">
        <v>85</v>
      </c>
      <c r="B168" s="38">
        <f>IF(B122*BObIC!B$2&gt;0,B122*BObIC!B$2,0)</f>
        <v>0</v>
      </c>
      <c r="C168" s="38">
        <f>IF(C122*BObIC!C$2&gt;0,C122*BObIC!C$2,0)</f>
        <v>0</v>
      </c>
      <c r="D168" s="38">
        <f>IF(D122*BObIC!D$2&gt;0,D122*BObIC!D$2,0)</f>
        <v>0</v>
      </c>
      <c r="E168" s="38">
        <f>IF(E122*BObIC!E$2&gt;0,E122*BObIC!E$2,0)</f>
        <v>17081118.335636124</v>
      </c>
      <c r="F168" s="38">
        <f>IF(F122*BObIC!F$2&gt;0,F122*BObIC!F$2,0)</f>
        <v>74328.490275426258</v>
      </c>
      <c r="G168" s="38">
        <f>IF(G122*BObIC!G$2&gt;0,G122*BObIC!G$2,0)</f>
        <v>432057588.93320084</v>
      </c>
      <c r="H168" s="38">
        <f>IF(H122*BObIC!H$2&gt;0,H122*BObIC!H$2,0)</f>
        <v>205972045.81169328</v>
      </c>
      <c r="I168" s="38">
        <f>IF(I122*BObIC!I$2&gt;0,I122*BObIC!I$2,0)</f>
        <v>27418741.474559844</v>
      </c>
      <c r="J168" s="38">
        <f>IF(J122*BObIC!J$2&gt;0,J122*BObIC!J$2,0)</f>
        <v>352002373.8846423</v>
      </c>
      <c r="K168" s="38">
        <f>IF(K122*BObIC!K$2&gt;0,K122*BObIC!K$2,0)</f>
        <v>59528854.467214964</v>
      </c>
      <c r="L168" s="38">
        <f>IF(L122*BObIC!L$2&gt;0,L122*BObIC!L$2,0)</f>
        <v>694704450.96798134</v>
      </c>
      <c r="M168" s="38">
        <f>IF(M122*BObIC!M$2&gt;0,M122*BObIC!M$2,0)</f>
        <v>48157815.330419034</v>
      </c>
      <c r="N168" s="38">
        <f>IF(N122*BObIC!N$2&gt;0,N122*BObIC!N$2,0)</f>
        <v>172957550.77596378</v>
      </c>
      <c r="O168" s="38">
        <f>IF(O122*BObIC!O$2&gt;0,O122*BObIC!O$2,0)</f>
        <v>281415784.51579571</v>
      </c>
      <c r="P168" s="38">
        <f>IF(P122*BObIC!P$2&gt;0,P122*BObIC!P$2,0)</f>
        <v>0</v>
      </c>
      <c r="Q168" s="38">
        <f>IF(Q122*BObIC!Q$2&gt;0,Q122*BObIC!Q$2,0)</f>
        <v>130670275.16482453</v>
      </c>
      <c r="R168" s="38">
        <f>IF(R122*BObIC!R$2&gt;0,R122*BObIC!R$2,0)</f>
        <v>72173405.294882491</v>
      </c>
      <c r="S168" s="38">
        <f>IF(S122*BObIC!S$2&gt;0,S122*BObIC!S$2,0)</f>
        <v>682516190.78738415</v>
      </c>
      <c r="T168" s="38">
        <f>IF(T122*BObIC!T$2&gt;0,T122*BObIC!T$2,0)</f>
        <v>103696441.91172108</v>
      </c>
      <c r="U168" s="38">
        <f>IF(U122*BObIC!U$2&gt;0,U122*BObIC!U$2,0)</f>
        <v>304460766.40098226</v>
      </c>
      <c r="V168" s="38">
        <f>IF(V122*BObIC!V$2&gt;0,V122*BObIC!V$2,0)</f>
        <v>614668230.30518401</v>
      </c>
      <c r="W168" s="38">
        <f>IF(W122*BObIC!W$2&gt;0,W122*BObIC!W$2,0)</f>
        <v>469555209.08461058</v>
      </c>
      <c r="X168" s="38">
        <f>IF(X122*BObIC!X$2&gt;0,X122*BObIC!X$2,0)</f>
        <v>134672466.25085333</v>
      </c>
      <c r="Y168" s="38">
        <f>IF(Y122*BObIC!Y$2&gt;0,Y122*BObIC!Y$2,0)</f>
        <v>102512625.42820604</v>
      </c>
      <c r="Z168" s="38">
        <f>IF(Z122*BObIC!Z$2&gt;0,Z122*BObIC!Z$2,0)</f>
        <v>704375200.22297823</v>
      </c>
      <c r="AA168" s="38">
        <f>IF(AA122*BObIC!AA$2&gt;0,AA122*BObIC!AA$2,0)</f>
        <v>0</v>
      </c>
      <c r="AB168" s="38">
        <f>IF(AB122*BObIC!AB$2&gt;0,AB122*BObIC!AB$2,0)</f>
        <v>507537935.968701</v>
      </c>
      <c r="AC168" s="38">
        <f>IF(AC122*BObIC!AC$2&gt;0,AC122*BObIC!AC$2,0)</f>
        <v>679634501.88184714</v>
      </c>
      <c r="AD168" s="38">
        <f>IF(AD122*BObIC!AD$2&gt;0,AD122*BObIC!AD$2,0)</f>
        <v>250172418.1170058</v>
      </c>
      <c r="AE168" s="38">
        <f>IF(AE122*BObIC!AE$2&gt;0,AE122*BObIC!AE$2,0)</f>
        <v>0</v>
      </c>
      <c r="AF168" s="38">
        <f>IF(AF122*BObIC!AF$2&gt;0,AF122*BObIC!AF$2,0)</f>
        <v>1435648031.5607724</v>
      </c>
      <c r="AG168" s="38">
        <f>IF(AG122*BObIC!AG$2&gt;0,AG122*BObIC!AG$2,0)</f>
        <v>104608502.12321702</v>
      </c>
      <c r="AH168" s="38">
        <f>IF(AH122*BObIC!AH$2&gt;0,AH122*BObIC!AH$2,0)</f>
        <v>112943895.98629448</v>
      </c>
      <c r="AI168" s="38">
        <f>IF(AI122*BObIC!AI$2&gt;0,AI122*BObIC!AI$2,0)</f>
        <v>43042396.35025619</v>
      </c>
      <c r="AJ168" s="38">
        <f>IF(AJ122*BObIC!AJ$2&gt;0,AJ122*BObIC!AJ$2,0)</f>
        <v>233519684.8693361</v>
      </c>
      <c r="AK168" s="38">
        <f>IF(AK122*BObIC!AK$2&gt;0,AK122*BObIC!AK$2,0)</f>
        <v>477339411.46187419</v>
      </c>
      <c r="AL168" s="38">
        <f>IF(AL122*BObIC!AL$2&gt;0,AL122*BObIC!AL$2,0)</f>
        <v>0</v>
      </c>
      <c r="AM168" s="38">
        <f>IF(AM122*BObIC!AM$2&gt;0,AM122*BObIC!AM$2,0)</f>
        <v>371091382.74704564</v>
      </c>
      <c r="AN168" s="38">
        <f>IF(AN122*BObIC!AN$2&gt;0,AN122*BObIC!AN$2,0)</f>
        <v>456381203.70178086</v>
      </c>
      <c r="AO168" s="38">
        <f>IF(AO122*BObIC!AO$2&gt;0,AO122*BObIC!AO$2,0)</f>
        <v>1117168612.5367734</v>
      </c>
      <c r="AP168" s="38">
        <f>IF(AP122*BObIC!AP$2&gt;0,AP122*BObIC!AP$2,0)</f>
        <v>3249499.3135136827</v>
      </c>
      <c r="AQ168" s="38">
        <f>IF(AQ122*BObIC!AQ$2&gt;0,AQ122*BObIC!AQ$2,0)</f>
        <v>0</v>
      </c>
    </row>
    <row r="169" spans="1:43" x14ac:dyDescent="0.25">
      <c r="A169" t="s">
        <v>18</v>
      </c>
      <c r="B169">
        <f>IF(B123*BObIC!B$2&gt;0,B123*BObIC!B$2,0)</f>
        <v>0</v>
      </c>
      <c r="C169" s="38">
        <f>IF(C123*BObIC!C$2&gt;0,C123*BObIC!C$2,0)</f>
        <v>0</v>
      </c>
      <c r="D169" s="38">
        <f>IF(D123*BObIC!D$2&gt;0,D123*BObIC!D$2,0)</f>
        <v>0</v>
      </c>
      <c r="E169">
        <f>IF(E123*BObIC!E$2&gt;0,E123*BObIC!E$2,0)</f>
        <v>15798054.011640668</v>
      </c>
      <c r="F169">
        <f>IF(F123*BObIC!F$2&gt;0,F123*BObIC!F$2,0)</f>
        <v>263990.95319114655</v>
      </c>
      <c r="G169">
        <f>IF(G123*BObIC!G$2&gt;0,G123*BObIC!G$2,0)</f>
        <v>111385339.84165153</v>
      </c>
      <c r="H169">
        <f>IF(H123*BObIC!H$2&gt;0,H123*BObIC!H$2,0)</f>
        <v>59274459.731349282</v>
      </c>
      <c r="I169">
        <f>IF(I123*BObIC!I$2&gt;0,I123*BObIC!I$2,0)</f>
        <v>14109082.099161815</v>
      </c>
      <c r="J169">
        <f>IF(J123*BObIC!J$2&gt;0,J123*BObIC!J$2,0)</f>
        <v>36731721.610779092</v>
      </c>
      <c r="K169">
        <f>IF(K123*BObIC!K$2&gt;0,K123*BObIC!K$2,0)</f>
        <v>75745285.348433822</v>
      </c>
      <c r="L169" s="38">
        <f>IF(L123*BObIC!L$2&gt;0,L123*BObIC!L$2,0)</f>
        <v>257965827.59193695</v>
      </c>
      <c r="M169" s="38">
        <f>IF(M123*BObIC!M$2&gt;0,M123*BObIC!M$2,0)</f>
        <v>29644176.488759451</v>
      </c>
      <c r="N169">
        <f>IF(N123*BObIC!N$2&gt;0,N123*BObIC!N$2,0)</f>
        <v>0</v>
      </c>
      <c r="O169" s="38">
        <f>IF(O123*BObIC!O$2&gt;0,O123*BObIC!O$2,0)</f>
        <v>0</v>
      </c>
      <c r="P169" s="38">
        <f>IF(P123*BObIC!P$2&gt;0,P123*BObIC!P$2,0)</f>
        <v>0</v>
      </c>
      <c r="Q169" s="38">
        <f>IF(Q123*BObIC!Q$2&gt;0,Q123*BObIC!Q$2,0)</f>
        <v>0</v>
      </c>
      <c r="R169" s="38">
        <f>IF(R123*BObIC!R$2&gt;0,R123*BObIC!R$2,0)</f>
        <v>3818648.1277281321</v>
      </c>
      <c r="S169">
        <f>IF(S123*BObIC!S$2&gt;0,S123*BObIC!S$2,0)</f>
        <v>209647827.28494793</v>
      </c>
      <c r="T169">
        <f>IF(T123*BObIC!T$2&gt;0,T123*BObIC!T$2,0)</f>
        <v>263149866.85817221</v>
      </c>
      <c r="U169">
        <f>IF(U123*BObIC!U$2&gt;0,U123*BObIC!U$2,0)</f>
        <v>192518729.07675654</v>
      </c>
      <c r="V169">
        <f>IF(V123*BObIC!V$2&gt;0,V123*BObIC!V$2,0)</f>
        <v>164844275.20944241</v>
      </c>
      <c r="W169">
        <f>IF(W123*BObIC!W$2&gt;0,W123*BObIC!W$2,0)</f>
        <v>172043106.69760674</v>
      </c>
      <c r="X169">
        <f>IF(X123*BObIC!X$2&gt;0,X123*BObIC!X$2,0)</f>
        <v>47687207.429680929</v>
      </c>
      <c r="Y169">
        <f>IF(Y123*BObIC!Y$2&gt;0,Y123*BObIC!Y$2,0)</f>
        <v>36850314.325532496</v>
      </c>
      <c r="Z169" s="38">
        <f>IF(Z123*BObIC!Z$2&gt;0,Z123*BObIC!Z$2,0)</f>
        <v>9170224.1203046124</v>
      </c>
      <c r="AA169" s="38">
        <f>IF(AA123*BObIC!AA$2&gt;0,AA123*BObIC!AA$2,0)</f>
        <v>0</v>
      </c>
      <c r="AB169" s="38">
        <f>IF(AB123*BObIC!AB$2&gt;0,AB123*BObIC!AB$2,0)</f>
        <v>48395980.888075911</v>
      </c>
      <c r="AC169">
        <f>IF(AC123*BObIC!AC$2&gt;0,AC123*BObIC!AC$2,0)</f>
        <v>347443758.97743285</v>
      </c>
      <c r="AD169">
        <f>IF(AD123*BObIC!AD$2&gt;0,AD123*BObIC!AD$2,0)</f>
        <v>762455913.54605305</v>
      </c>
      <c r="AE169">
        <f>IF(AE123*BObIC!AE$2&gt;0,AE123*BObIC!AE$2,0)</f>
        <v>77665232.669979304</v>
      </c>
      <c r="AF169">
        <f>IF(AF123*BObIC!AF$2&gt;0,AF123*BObIC!AF$2,0)</f>
        <v>367241598.68036449</v>
      </c>
      <c r="AG169">
        <f>IF(AG123*BObIC!AG$2&gt;0,AG123*BObIC!AG$2,0)</f>
        <v>112469097.74073571</v>
      </c>
      <c r="AH169">
        <f>IF(AH123*BObIC!AH$2&gt;0,AH123*BObIC!AH$2,0)</f>
        <v>206142995.24321261</v>
      </c>
      <c r="AI169">
        <f>IF(AI123*BObIC!AI$2&gt;0,AI123*BObIC!AI$2,0)</f>
        <v>73812254.274981797</v>
      </c>
      <c r="AJ169">
        <f>IF(AJ123*BObIC!AJ$2&gt;0,AJ123*BObIC!AJ$2,0)</f>
        <v>308683961.33158362</v>
      </c>
      <c r="AK169">
        <f>IF(AK123*BObIC!AK$2&gt;0,AK123*BObIC!AK$2,0)</f>
        <v>6219680790.5916748</v>
      </c>
      <c r="AL169">
        <f>IF(AL123*BObIC!AL$2&gt;0,AL123*BObIC!AL$2,0)</f>
        <v>86399901.457330689</v>
      </c>
      <c r="AM169">
        <f>IF(AM123*BObIC!AM$2&gt;0,AM123*BObIC!AM$2,0)</f>
        <v>647187548.50101793</v>
      </c>
      <c r="AN169">
        <f>IF(AN123*BObIC!AN$2&gt;0,AN123*BObIC!AN$2,0)</f>
        <v>186197291.65564176</v>
      </c>
      <c r="AO169">
        <f>IF(AO123*BObIC!AO$2&gt;0,AO123*BObIC!AO$2,0)</f>
        <v>158456642.67358595</v>
      </c>
      <c r="AP169">
        <f>IF(AP123*BObIC!AP$2&gt;0,AP123*BObIC!AP$2,0)</f>
        <v>63734128.068465948</v>
      </c>
      <c r="AQ169">
        <f>IF(AQ123*BObIC!AQ$2&gt;0,AQ123*BObIC!AQ$2,0)</f>
        <v>16513.689361308305</v>
      </c>
    </row>
    <row r="170" spans="1:43" x14ac:dyDescent="0.25">
      <c r="A170" t="s">
        <v>19</v>
      </c>
      <c r="B170">
        <f>IF(B124*BObIC!B$2&gt;0,B124*BObIC!B$2,0)</f>
        <v>2816947487.2667341</v>
      </c>
      <c r="C170" s="38">
        <f>IF(C124*BObIC!C$2&gt;0,C124*BObIC!C$2,0)</f>
        <v>0</v>
      </c>
      <c r="D170" s="38">
        <f>IF(D124*BObIC!D$2&gt;0,D124*BObIC!D$2,0)</f>
        <v>0</v>
      </c>
      <c r="E170">
        <f>IF(E124*BObIC!E$2&gt;0,E124*BObIC!E$2,0)</f>
        <v>72293122.236225709</v>
      </c>
      <c r="F170">
        <f>IF(F124*BObIC!F$2&gt;0,F124*BObIC!F$2,0)</f>
        <v>339263.80517533654</v>
      </c>
      <c r="G170">
        <f>IF(G124*BObIC!G$2&gt;0,G124*BObIC!G$2,0)</f>
        <v>11628432418.345203</v>
      </c>
      <c r="H170">
        <f>IF(H124*BObIC!H$2&gt;0,H124*BObIC!H$2,0)</f>
        <v>4854927475.2458782</v>
      </c>
      <c r="I170">
        <f>IF(I124*BObIC!I$2&gt;0,I124*BObIC!I$2,0)</f>
        <v>438034120.62177855</v>
      </c>
      <c r="J170">
        <f>IF(J124*BObIC!J$2&gt;0,J124*BObIC!J$2,0)</f>
        <v>1750654761.4154027</v>
      </c>
      <c r="K170">
        <f>IF(K124*BObIC!K$2&gt;0,K124*BObIC!K$2,0)</f>
        <v>1022359632.4248116</v>
      </c>
      <c r="L170" s="38">
        <f>IF(L124*BObIC!L$2&gt;0,L124*BObIC!L$2,0)</f>
        <v>7801985120.4970388</v>
      </c>
      <c r="M170" s="38">
        <f>IF(M124*BObIC!M$2&gt;0,M124*BObIC!M$2,0)</f>
        <v>1113174729.911653</v>
      </c>
      <c r="N170">
        <f>IF(N124*BObIC!N$2&gt;0,N124*BObIC!N$2,0)</f>
        <v>3875096237.7733412</v>
      </c>
      <c r="O170" s="38">
        <f>IF(O124*BObIC!O$2&gt;0,O124*BObIC!O$2,0)</f>
        <v>0</v>
      </c>
      <c r="P170" s="38">
        <f>IF(P124*BObIC!P$2&gt;0,P124*BObIC!P$2,0)</f>
        <v>0</v>
      </c>
      <c r="Q170" s="38">
        <f>IF(Q124*BObIC!Q$2&gt;0,Q124*BObIC!Q$2,0)</f>
        <v>0</v>
      </c>
      <c r="R170" s="38">
        <f>IF(R124*BObIC!R$2&gt;0,R124*BObIC!R$2,0)</f>
        <v>0</v>
      </c>
      <c r="S170">
        <f>IF(S124*BObIC!S$2&gt;0,S124*BObIC!S$2,0)</f>
        <v>3396323020.3459821</v>
      </c>
      <c r="T170">
        <f>IF(T124*BObIC!T$2&gt;0,T124*BObIC!T$2,0)</f>
        <v>9863754933.1057968</v>
      </c>
      <c r="U170">
        <f>IF(U124*BObIC!U$2&gt;0,U124*BObIC!U$2,0)</f>
        <v>3824521882.8417158</v>
      </c>
      <c r="V170">
        <f>IF(V124*BObIC!V$2&gt;0,V124*BObIC!V$2,0)</f>
        <v>4856420816.5646486</v>
      </c>
      <c r="W170">
        <f>IF(W124*BObIC!W$2&gt;0,W124*BObIC!W$2,0)</f>
        <v>7962073800.8664703</v>
      </c>
      <c r="X170">
        <f>IF(X124*BObIC!X$2&gt;0,X124*BObIC!X$2,0)</f>
        <v>1505140919.5565512</v>
      </c>
      <c r="Y170">
        <f>IF(Y124*BObIC!Y$2&gt;0,Y124*BObIC!Y$2,0)</f>
        <v>1585238690.4163206</v>
      </c>
      <c r="Z170" s="38">
        <f>IF(Z124*BObIC!Z$2&gt;0,Z124*BObIC!Z$2,0)</f>
        <v>0</v>
      </c>
      <c r="AA170" s="38">
        <f>IF(AA124*BObIC!AA$2&gt;0,AA124*BObIC!AA$2,0)</f>
        <v>0</v>
      </c>
      <c r="AB170" s="38">
        <f>IF(AB124*BObIC!AB$2&gt;0,AB124*BObIC!AB$2,0)</f>
        <v>485827139.14368534</v>
      </c>
      <c r="AC170">
        <f>IF(AC124*BObIC!AC$2&gt;0,AC124*BObIC!AC$2,0)</f>
        <v>8428347527.359436</v>
      </c>
      <c r="AD170">
        <f>IF(AD124*BObIC!AD$2&gt;0,AD124*BObIC!AD$2,0)</f>
        <v>5005235922.0181532</v>
      </c>
      <c r="AE170">
        <f>IF(AE124*BObIC!AE$2&gt;0,AE124*BObIC!AE$2,0)</f>
        <v>2931935026.2610703</v>
      </c>
      <c r="AF170">
        <f>IF(AF124*BObIC!AF$2&gt;0,AF124*BObIC!AF$2,0)</f>
        <v>13785205419.76391</v>
      </c>
      <c r="AG170">
        <f>IF(AG124*BObIC!AG$2&gt;0,AG124*BObIC!AG$2,0)</f>
        <v>778991893.31562698</v>
      </c>
      <c r="AH170">
        <f>IF(AH124*BObIC!AH$2&gt;0,AH124*BObIC!AH$2,0)</f>
        <v>2033017177.7863734</v>
      </c>
      <c r="AI170">
        <f>IF(AI124*BObIC!AI$2&gt;0,AI124*BObIC!AI$2,0)</f>
        <v>387971275.42382807</v>
      </c>
      <c r="AJ170">
        <f>IF(AJ124*BObIC!AJ$2&gt;0,AJ124*BObIC!AJ$2,0)</f>
        <v>1039916563.5163264</v>
      </c>
      <c r="AK170">
        <f>IF(AK124*BObIC!AK$2&gt;0,AK124*BObIC!AK$2,0)</f>
        <v>1026159251.4657043</v>
      </c>
      <c r="AL170">
        <f>IF(AL124*BObIC!AL$2&gt;0,AL124*BObIC!AL$2,0)</f>
        <v>3942229984.3934417</v>
      </c>
      <c r="AM170">
        <f>IF(AM124*BObIC!AM$2&gt;0,AM124*BObIC!AM$2,0)</f>
        <v>1657171510.3703914</v>
      </c>
      <c r="AN170">
        <f>IF(AN124*BObIC!AN$2&gt;0,AN124*BObIC!AN$2,0)</f>
        <v>2286089067.2835207</v>
      </c>
      <c r="AO170">
        <f>IF(AO124*BObIC!AO$2&gt;0,AO124*BObIC!AO$2,0)</f>
        <v>7012566791.0789957</v>
      </c>
      <c r="AP170">
        <f>IF(AP124*BObIC!AP$2&gt;0,AP124*BObIC!AP$2,0)</f>
        <v>2574347782.290575</v>
      </c>
      <c r="AQ170">
        <f>IF(AQ124*BObIC!AQ$2&gt;0,AQ124*BObIC!AQ$2,0)</f>
        <v>487987.54543484672</v>
      </c>
    </row>
    <row r="171" spans="1:43" x14ac:dyDescent="0.25">
      <c r="A171" t="s">
        <v>20</v>
      </c>
      <c r="B171">
        <f>IF(B125*BObIC!B$2&gt;0,B125*BObIC!B$2,0)</f>
        <v>237593505.98379073</v>
      </c>
      <c r="C171" s="38">
        <f>IF(C125*BObIC!C$2&gt;0,C125*BObIC!C$2,0)</f>
        <v>0</v>
      </c>
      <c r="D171" s="38">
        <f>IF(D125*BObIC!D$2&gt;0,D125*BObIC!D$2,0)</f>
        <v>14737.835490923555</v>
      </c>
      <c r="E171">
        <f>IF(E125*BObIC!E$2&gt;0,E125*BObIC!E$2,0)</f>
        <v>119049822.08156091</v>
      </c>
      <c r="F171">
        <f>IF(F125*BObIC!F$2&gt;0,F125*BObIC!F$2,0)</f>
        <v>54074.869818062049</v>
      </c>
      <c r="G171">
        <f>IF(G125*BObIC!G$2&gt;0,G125*BObIC!G$2,0)</f>
        <v>1152253800.3687019</v>
      </c>
      <c r="H171">
        <f>IF(H125*BObIC!H$2&gt;0,H125*BObIC!H$2,0)</f>
        <v>546621024.45861077</v>
      </c>
      <c r="I171">
        <f>IF(I125*BObIC!I$2&gt;0,I125*BObIC!I$2,0)</f>
        <v>212962926.08613649</v>
      </c>
      <c r="J171">
        <f>IF(J125*BObIC!J$2&gt;0,J125*BObIC!J$2,0)</f>
        <v>722928515.34486187</v>
      </c>
      <c r="K171">
        <f>IF(K125*BObIC!K$2&gt;0,K125*BObIC!K$2,0)</f>
        <v>1807836196.4339428</v>
      </c>
      <c r="L171" s="38">
        <f>IF(L125*BObIC!L$2&gt;0,L125*BObIC!L$2,0)</f>
        <v>0</v>
      </c>
      <c r="M171" s="38">
        <f>IF(M125*BObIC!M$2&gt;0,M125*BObIC!M$2,0)</f>
        <v>0</v>
      </c>
      <c r="N171">
        <f>IF(N125*BObIC!N$2&gt;0,N125*BObIC!N$2,0)</f>
        <v>944421840.43368912</v>
      </c>
      <c r="O171" s="38">
        <f>IF(O125*BObIC!O$2&gt;0,O125*BObIC!O$2,0)</f>
        <v>74795497.080893949</v>
      </c>
      <c r="P171" s="38">
        <f>IF(P125*BObIC!P$2&gt;0,P125*BObIC!P$2,0)</f>
        <v>1008949057.610096</v>
      </c>
      <c r="Q171" s="38">
        <f>IF(Q125*BObIC!Q$2&gt;0,Q125*BObIC!Q$2,0)</f>
        <v>569722261.29679692</v>
      </c>
      <c r="R171" s="38">
        <f>IF(R125*BObIC!R$2&gt;0,R125*BObIC!R$2,0)</f>
        <v>89321828.187639043</v>
      </c>
      <c r="S171">
        <f>IF(S125*BObIC!S$2&gt;0,S125*BObIC!S$2,0)</f>
        <v>1000608246.2744365</v>
      </c>
      <c r="T171">
        <f>IF(T125*BObIC!T$2&gt;0,T125*BObIC!T$2,0)</f>
        <v>2354288280.7411828</v>
      </c>
      <c r="U171">
        <f>IF(U125*BObIC!U$2&gt;0,U125*BObIC!U$2,0)</f>
        <v>829324373.1140331</v>
      </c>
      <c r="V171">
        <f>IF(V125*BObIC!V$2&gt;0,V125*BObIC!V$2,0)</f>
        <v>1265440851.3774872</v>
      </c>
      <c r="W171">
        <f>IF(W125*BObIC!W$2&gt;0,W125*BObIC!W$2,0)</f>
        <v>1060555387.9805237</v>
      </c>
      <c r="X171">
        <f>IF(X125*BObIC!X$2&gt;0,X125*BObIC!X$2,0)</f>
        <v>474818289.39337498</v>
      </c>
      <c r="Y171">
        <f>IF(Y125*BObIC!Y$2&gt;0,Y125*BObIC!Y$2,0)</f>
        <v>494900269.27830762</v>
      </c>
      <c r="Z171" s="38">
        <f>IF(Z125*BObIC!Z$2&gt;0,Z125*BObIC!Z$2,0)</f>
        <v>5563699.8827553475</v>
      </c>
      <c r="AA171" s="38">
        <f>IF(AA125*BObIC!AA$2&gt;0,AA125*BObIC!AA$2,0)</f>
        <v>5095653.166794722</v>
      </c>
      <c r="AB171" s="38">
        <f>IF(AB125*BObIC!AB$2&gt;0,AB125*BObIC!AB$2,0)</f>
        <v>35894590.450054243</v>
      </c>
      <c r="AC171">
        <f>IF(AC125*BObIC!AC$2&gt;0,AC125*BObIC!AC$2,0)</f>
        <v>2715281403.89469</v>
      </c>
      <c r="AD171">
        <f>IF(AD125*BObIC!AD$2&gt;0,AD125*BObIC!AD$2,0)</f>
        <v>8665122815.9881592</v>
      </c>
      <c r="AE171">
        <f>IF(AE125*BObIC!AE$2&gt;0,AE125*BObIC!AE$2,0)</f>
        <v>11995570355.859644</v>
      </c>
      <c r="AF171">
        <f>IF(AF125*BObIC!AF$2&gt;0,AF125*BObIC!AF$2,0)</f>
        <v>420546480.89213008</v>
      </c>
      <c r="AG171">
        <f>IF(AG125*BObIC!AG$2&gt;0,AG125*BObIC!AG$2,0)</f>
        <v>937837339.44060171</v>
      </c>
      <c r="AH171">
        <f>IF(AH125*BObIC!AH$2&gt;0,AH125*BObIC!AH$2,0)</f>
        <v>373443882.54215902</v>
      </c>
      <c r="AI171">
        <f>IF(AI125*BObIC!AI$2&gt;0,AI125*BObIC!AI$2,0)</f>
        <v>548738577.42132187</v>
      </c>
      <c r="AJ171">
        <f>IF(AJ125*BObIC!AJ$2&gt;0,AJ125*BObIC!AJ$2,0)</f>
        <v>1778383174.4272766</v>
      </c>
      <c r="AK171">
        <f>IF(AK125*BObIC!AK$2&gt;0,AK125*BObIC!AK$2,0)</f>
        <v>164760974.64359322</v>
      </c>
      <c r="AL171">
        <f>IF(AL125*BObIC!AL$2&gt;0,AL125*BObIC!AL$2,0)</f>
        <v>2225374571.8905396</v>
      </c>
      <c r="AM171">
        <f>IF(AM125*BObIC!AM$2&gt;0,AM125*BObIC!AM$2,0)</f>
        <v>1452210614.652292</v>
      </c>
      <c r="AN171">
        <f>IF(AN125*BObIC!AN$2&gt;0,AN125*BObIC!AN$2,0)</f>
        <v>1139515133.9537528</v>
      </c>
      <c r="AO171">
        <f>IF(AO125*BObIC!AO$2&gt;0,AO125*BObIC!AO$2,0)</f>
        <v>1100547821.4428985</v>
      </c>
      <c r="AP171">
        <f>IF(AP125*BObIC!AP$2&gt;0,AP125*BObIC!AP$2,0)</f>
        <v>780267527.22747326</v>
      </c>
      <c r="AQ171">
        <f>IF(AQ125*BObIC!AQ$2&gt;0,AQ125*BObIC!AQ$2,0)</f>
        <v>0</v>
      </c>
    </row>
    <row r="172" spans="1:43" x14ac:dyDescent="0.25">
      <c r="A172" t="s">
        <v>21</v>
      </c>
      <c r="B172">
        <f>IF(B126*BObIC!B$2&gt;0,B126*BObIC!B$2,0)</f>
        <v>0</v>
      </c>
      <c r="C172" s="38">
        <f>IF(C126*BObIC!C$2&gt;0,C126*BObIC!C$2,0)</f>
        <v>34370678.285084255</v>
      </c>
      <c r="D172" s="38">
        <f>IF(D126*BObIC!D$2&gt;0,D126*BObIC!D$2,0)</f>
        <v>12444514.084698625</v>
      </c>
      <c r="E172">
        <f>IF(E126*BObIC!E$2&gt;0,E126*BObIC!E$2,0)</f>
        <v>102196598.69906501</v>
      </c>
      <c r="F172">
        <f>IF(F126*BObIC!F$2&gt;0,F126*BObIC!F$2,0)</f>
        <v>285248.98963570961</v>
      </c>
      <c r="G172">
        <f>IF(G126*BObIC!G$2&gt;0,G126*BObIC!G$2,0)</f>
        <v>1142694566.2417285</v>
      </c>
      <c r="H172">
        <f>IF(H126*BObIC!H$2&gt;0,H126*BObIC!H$2,0)</f>
        <v>694816920.69052505</v>
      </c>
      <c r="I172">
        <f>IF(I126*BObIC!I$2&gt;0,I126*BObIC!I$2,0)</f>
        <v>142335808.39897874</v>
      </c>
      <c r="J172">
        <f>IF(J126*BObIC!J$2&gt;0,J126*BObIC!J$2,0)</f>
        <v>481030899.58561367</v>
      </c>
      <c r="K172">
        <f>IF(K126*BObIC!K$2&gt;0,K126*BObIC!K$2,0)</f>
        <v>445823809.12914997</v>
      </c>
      <c r="L172" s="38">
        <f>IF(L126*BObIC!L$2&gt;0,L126*BObIC!L$2,0)</f>
        <v>0</v>
      </c>
      <c r="M172" s="38">
        <f>IF(M126*BObIC!M$2&gt;0,M126*BObIC!M$2,0)</f>
        <v>282199401.82216001</v>
      </c>
      <c r="N172">
        <f>IF(N126*BObIC!N$2&gt;0,N126*BObIC!N$2,0)</f>
        <v>0</v>
      </c>
      <c r="O172" s="38">
        <f>IF(O126*BObIC!O$2&gt;0,O126*BObIC!O$2,0)</f>
        <v>179807255.59240618</v>
      </c>
      <c r="P172" s="38">
        <f>IF(P126*BObIC!P$2&gt;0,P126*BObIC!P$2,0)</f>
        <v>152643426.29463145</v>
      </c>
      <c r="Q172" s="38">
        <f>IF(Q126*BObIC!Q$2&gt;0,Q126*BObIC!Q$2,0)</f>
        <v>748835518.62538803</v>
      </c>
      <c r="R172" s="38">
        <f>IF(R126*BObIC!R$2&gt;0,R126*BObIC!R$2,0)</f>
        <v>428562935.29225123</v>
      </c>
      <c r="S172">
        <f>IF(S126*BObIC!S$2&gt;0,S126*BObIC!S$2,0)</f>
        <v>1026360175.429796</v>
      </c>
      <c r="T172">
        <f>IF(T126*BObIC!T$2&gt;0,T126*BObIC!T$2,0)</f>
        <v>2335875202.0592332</v>
      </c>
      <c r="U172">
        <f>IF(U126*BObIC!U$2&gt;0,U126*BObIC!U$2,0)</f>
        <v>946062522.49467933</v>
      </c>
      <c r="V172">
        <f>IF(V126*BObIC!V$2&gt;0,V126*BObIC!V$2,0)</f>
        <v>1449959553.9000456</v>
      </c>
      <c r="W172">
        <f>IF(W126*BObIC!W$2&gt;0,W126*BObIC!W$2,0)</f>
        <v>1404667492.9965856</v>
      </c>
      <c r="X172">
        <f>IF(X126*BObIC!X$2&gt;0,X126*BObIC!X$2,0)</f>
        <v>387211623.99114007</v>
      </c>
      <c r="Y172">
        <f>IF(Y126*BObIC!Y$2&gt;0,Y126*BObIC!Y$2,0)</f>
        <v>473194710.23188049</v>
      </c>
      <c r="Z172" s="38">
        <f>IF(Z126*BObIC!Z$2&gt;0,Z126*BObIC!Z$2,0)</f>
        <v>627718620.68455839</v>
      </c>
      <c r="AA172" s="38">
        <f>IF(AA126*BObIC!AA$2&gt;0,AA126*BObIC!AA$2,0)</f>
        <v>209163380.95496717</v>
      </c>
      <c r="AB172" s="38">
        <f>IF(AB126*BObIC!AB$2&gt;0,AB126*BObIC!AB$2,0)</f>
        <v>364277334.47944129</v>
      </c>
      <c r="AC172">
        <f>IF(AC126*BObIC!AC$2&gt;0,AC126*BObIC!AC$2,0)</f>
        <v>1846503913.6621113</v>
      </c>
      <c r="AD172">
        <f>IF(AD126*BObIC!AD$2&gt;0,AD126*BObIC!AD$2,0)</f>
        <v>10827191565.463961</v>
      </c>
      <c r="AE172">
        <f>IF(AE126*BObIC!AE$2&gt;0,AE126*BObIC!AE$2,0)</f>
        <v>330496150.3737061</v>
      </c>
      <c r="AF172">
        <f>IF(AF126*BObIC!AF$2&gt;0,AF126*BObIC!AF$2,0)</f>
        <v>1230126904.6334457</v>
      </c>
      <c r="AG172">
        <f>IF(AG126*BObIC!AG$2&gt;0,AG126*BObIC!AG$2,0)</f>
        <v>1183414373.8886526</v>
      </c>
      <c r="AH172">
        <f>IF(AH126*BObIC!AH$2&gt;0,AH126*BObIC!AH$2,0)</f>
        <v>706794762.51601398</v>
      </c>
      <c r="AI172">
        <f>IF(AI126*BObIC!AI$2&gt;0,AI126*BObIC!AI$2,0)</f>
        <v>600016225.77761543</v>
      </c>
      <c r="AJ172">
        <f>IF(AJ126*BObIC!AJ$2&gt;0,AJ126*BObIC!AJ$2,0)</f>
        <v>3828125147.8081689</v>
      </c>
      <c r="AK172">
        <f>IF(AK126*BObIC!AK$2&gt;0,AK126*BObIC!AK$2,0)</f>
        <v>1419285923.7742538</v>
      </c>
      <c r="AL172">
        <f>IF(AL126*BObIC!AL$2&gt;0,AL126*BObIC!AL$2,0)</f>
        <v>1019629983.4917969</v>
      </c>
      <c r="AM172">
        <f>IF(AM126*BObIC!AM$2&gt;0,AM126*BObIC!AM$2,0)</f>
        <v>2127988709.2415223</v>
      </c>
      <c r="AN172">
        <f>IF(AN126*BObIC!AN$2&gt;0,AN126*BObIC!AN$2,0)</f>
        <v>5806501014.0600986</v>
      </c>
      <c r="AO172">
        <f>IF(AO126*BObIC!AO$2&gt;0,AO126*BObIC!AO$2,0)</f>
        <v>4314145163.5809298</v>
      </c>
      <c r="AP172">
        <f>IF(AP126*BObIC!AP$2&gt;0,AP126*BObIC!AP$2,0)</f>
        <v>315689608.02845132</v>
      </c>
      <c r="AQ172">
        <f>IF(AQ126*BObIC!AQ$2&gt;0,AQ126*BObIC!AQ$2,0)</f>
        <v>0</v>
      </c>
    </row>
    <row r="173" spans="1:43" x14ac:dyDescent="0.25">
      <c r="A173" t="s">
        <v>22</v>
      </c>
      <c r="B173">
        <f>IF(B127*BObIC!B$2&gt;0,B127*BObIC!B$2,0)</f>
        <v>0</v>
      </c>
      <c r="C173" s="38">
        <f>IF(C127*BObIC!C$2&gt;0,C127*BObIC!C$2,0)</f>
        <v>0</v>
      </c>
      <c r="D173" s="38">
        <f>IF(D127*BObIC!D$2&gt;0,D127*BObIC!D$2,0)</f>
        <v>0</v>
      </c>
      <c r="E173">
        <f>IF(E127*BObIC!E$2&gt;0,E127*BObIC!E$2,0)</f>
        <v>19731451.817965526</v>
      </c>
      <c r="F173">
        <f>IF(F127*BObIC!F$2&gt;0,F127*BObIC!F$2,0)</f>
        <v>124431.04761742591</v>
      </c>
      <c r="G173">
        <f>IF(G127*BObIC!G$2&gt;0,G127*BObIC!G$2,0)</f>
        <v>398287260.51779038</v>
      </c>
      <c r="H173">
        <f>IF(H127*BObIC!H$2&gt;0,H127*BObIC!H$2,0)</f>
        <v>125777075.02717687</v>
      </c>
      <c r="I173">
        <f>IF(I127*BObIC!I$2&gt;0,I127*BObIC!I$2,0)</f>
        <v>17449064.69443579</v>
      </c>
      <c r="J173">
        <f>IF(J127*BObIC!J$2&gt;0,J127*BObIC!J$2,0)</f>
        <v>100993838.50165336</v>
      </c>
      <c r="K173">
        <f>IF(K127*BObIC!K$2&gt;0,K127*BObIC!K$2,0)</f>
        <v>200717590.75763512</v>
      </c>
      <c r="L173" s="38">
        <f>IF(L127*BObIC!L$2&gt;0,L127*BObIC!L$2,0)</f>
        <v>746491747.27216494</v>
      </c>
      <c r="M173" s="38">
        <f>IF(M127*BObIC!M$2&gt;0,M127*BObIC!M$2,0)</f>
        <v>154034435.62546012</v>
      </c>
      <c r="N173">
        <f>IF(N127*BObIC!N$2&gt;0,N127*BObIC!N$2,0)</f>
        <v>0</v>
      </c>
      <c r="O173" s="38">
        <f>IF(O127*BObIC!O$2&gt;0,O127*BObIC!O$2,0)</f>
        <v>0</v>
      </c>
      <c r="P173" s="38">
        <f>IF(P127*BObIC!P$2&gt;0,P127*BObIC!P$2,0)</f>
        <v>0</v>
      </c>
      <c r="Q173" s="38">
        <f>IF(Q127*BObIC!Q$2&gt;0,Q127*BObIC!Q$2,0)</f>
        <v>0</v>
      </c>
      <c r="R173" s="38">
        <f>IF(R127*BObIC!R$2&gt;0,R127*BObIC!R$2,0)</f>
        <v>0</v>
      </c>
      <c r="S173">
        <f>IF(S127*BObIC!S$2&gt;0,S127*BObIC!S$2,0)</f>
        <v>327091288.87386996</v>
      </c>
      <c r="T173">
        <f>IF(T127*BObIC!T$2&gt;0,T127*BObIC!T$2,0)</f>
        <v>724728423.64016175</v>
      </c>
      <c r="U173">
        <f>IF(U127*BObIC!U$2&gt;0,U127*BObIC!U$2,0)</f>
        <v>339857119.82245618</v>
      </c>
      <c r="V173">
        <f>IF(V127*BObIC!V$2&gt;0,V127*BObIC!V$2,0)</f>
        <v>396115836.4323622</v>
      </c>
      <c r="W173">
        <f>IF(W127*BObIC!W$2&gt;0,W127*BObIC!W$2,0)</f>
        <v>399989742.87495637</v>
      </c>
      <c r="X173">
        <f>IF(X127*BObIC!X$2&gt;0,X127*BObIC!X$2,0)</f>
        <v>144882187.94093406</v>
      </c>
      <c r="Y173">
        <f>IF(Y127*BObIC!Y$2&gt;0,Y127*BObIC!Y$2,0)</f>
        <v>86212948.426938295</v>
      </c>
      <c r="Z173" s="38">
        <f>IF(Z127*BObIC!Z$2&gt;0,Z127*BObIC!Z$2,0)</f>
        <v>0</v>
      </c>
      <c r="AA173" s="38">
        <f>IF(AA127*BObIC!AA$2&gt;0,AA127*BObIC!AA$2,0)</f>
        <v>0</v>
      </c>
      <c r="AB173" s="38">
        <f>IF(AB127*BObIC!AB$2&gt;0,AB127*BObIC!AB$2,0)</f>
        <v>110444969.59011461</v>
      </c>
      <c r="AC173">
        <f>IF(AC127*BObIC!AC$2&gt;0,AC127*BObIC!AC$2,0)</f>
        <v>824715477.80544794</v>
      </c>
      <c r="AD173">
        <f>IF(AD127*BObIC!AD$2&gt;0,AD127*BObIC!AD$2,0)</f>
        <v>3330098017.4393401</v>
      </c>
      <c r="AE173">
        <f>IF(AE127*BObIC!AE$2&gt;0,AE127*BObIC!AE$2,0)</f>
        <v>22295047.607408632</v>
      </c>
      <c r="AF173">
        <f>IF(AF127*BObIC!AF$2&gt;0,AF127*BObIC!AF$2,0)</f>
        <v>501816195.32426029</v>
      </c>
      <c r="AG173">
        <f>IF(AG127*BObIC!AG$2&gt;0,AG127*BObIC!AG$2,0)</f>
        <v>3796356948.5362897</v>
      </c>
      <c r="AH173">
        <f>IF(AH127*BObIC!AH$2&gt;0,AH127*BObIC!AH$2,0)</f>
        <v>626457427.12546349</v>
      </c>
      <c r="AI173">
        <f>IF(AI127*BObIC!AI$2&gt;0,AI127*BObIC!AI$2,0)</f>
        <v>1317199829.7616951</v>
      </c>
      <c r="AJ173">
        <f>IF(AJ127*BObIC!AJ$2&gt;0,AJ127*BObIC!AJ$2,0)</f>
        <v>1582657505.282975</v>
      </c>
      <c r="AK173">
        <f>IF(AK127*BObIC!AK$2&gt;0,AK127*BObIC!AK$2,0)</f>
        <v>299471132.58592016</v>
      </c>
      <c r="AL173">
        <f>IF(AL127*BObIC!AL$2&gt;0,AL127*BObIC!AL$2,0)</f>
        <v>1505012582.5743258</v>
      </c>
      <c r="AM173">
        <f>IF(AM127*BObIC!AM$2&gt;0,AM127*BObIC!AM$2,0)</f>
        <v>1089932743.1871853</v>
      </c>
      <c r="AN173">
        <f>IF(AN127*BObIC!AN$2&gt;0,AN127*BObIC!AN$2,0)</f>
        <v>1499668470.0829654</v>
      </c>
      <c r="AO173">
        <f>IF(AO127*BObIC!AO$2&gt;0,AO127*BObIC!AO$2,0)</f>
        <v>380525106.55711681</v>
      </c>
      <c r="AP173">
        <f>IF(AP127*BObIC!AP$2&gt;0,AP127*BObIC!AP$2,0)</f>
        <v>655366449.1557883</v>
      </c>
      <c r="AQ173">
        <f>IF(AQ127*BObIC!AQ$2&gt;0,AQ127*BObIC!AQ$2,0)</f>
        <v>187742.98012789295</v>
      </c>
    </row>
    <row r="174" spans="1:43" x14ac:dyDescent="0.25">
      <c r="A174" t="s">
        <v>23</v>
      </c>
      <c r="B174">
        <f>IF(B128*BObIC!B$2&gt;0,B128*BObIC!B$2,0)</f>
        <v>35698354.445043527</v>
      </c>
      <c r="C174" s="38">
        <f>IF(C128*BObIC!C$2&gt;0,C128*BObIC!C$2,0)</f>
        <v>7772074.5930887582</v>
      </c>
      <c r="D174" s="38">
        <f>IF(D128*BObIC!D$2&gt;0,D128*BObIC!D$2,0)</f>
        <v>383450.16276032291</v>
      </c>
      <c r="E174">
        <f>IF(E128*BObIC!E$2&gt;0,E128*BObIC!E$2,0)</f>
        <v>15499664.207636259</v>
      </c>
      <c r="F174">
        <f>IF(F128*BObIC!F$2&gt;0,F128*BObIC!F$2,0)</f>
        <v>115662.41703331636</v>
      </c>
      <c r="G174">
        <f>IF(G128*BObIC!G$2&gt;0,G128*BObIC!G$2,0)</f>
        <v>237339297.29749772</v>
      </c>
      <c r="H174">
        <f>IF(H128*BObIC!H$2&gt;0,H128*BObIC!H$2,0)</f>
        <v>126191471.58324397</v>
      </c>
      <c r="I174">
        <f>IF(I128*BObIC!I$2&gt;0,I128*BObIC!I$2,0)</f>
        <v>37630994.180878699</v>
      </c>
      <c r="J174">
        <f>IF(J128*BObIC!J$2&gt;0,J128*BObIC!J$2,0)</f>
        <v>75597645.127404645</v>
      </c>
      <c r="K174">
        <f>IF(K128*BObIC!K$2&gt;0,K128*BObIC!K$2,0)</f>
        <v>36373014.69361788</v>
      </c>
      <c r="L174" s="38">
        <f>IF(L128*BObIC!L$2&gt;0,L128*BObIC!L$2,0)</f>
        <v>0</v>
      </c>
      <c r="M174" s="38">
        <f>IF(M128*BObIC!M$2&gt;0,M128*BObIC!M$2,0)</f>
        <v>76220408.775050908</v>
      </c>
      <c r="N174">
        <f>IF(N128*BObIC!N$2&gt;0,N128*BObIC!N$2,0)</f>
        <v>176461855.50415298</v>
      </c>
      <c r="O174" s="38">
        <f>IF(O128*BObIC!O$2&gt;0,O128*BObIC!O$2,0)</f>
        <v>266541608.08477896</v>
      </c>
      <c r="P174" s="38">
        <f>IF(P128*BObIC!P$2&gt;0,P128*BObIC!P$2,0)</f>
        <v>615014134.49986267</v>
      </c>
      <c r="Q174" s="38">
        <f>IF(Q128*BObIC!Q$2&gt;0,Q128*BObIC!Q$2,0)</f>
        <v>746487849.80523539</v>
      </c>
      <c r="R174" s="38">
        <f>IF(R128*BObIC!R$2&gt;0,R128*BObIC!R$2,0)</f>
        <v>247800472.06779289</v>
      </c>
      <c r="S174">
        <f>IF(S128*BObIC!S$2&gt;0,S128*BObIC!S$2,0)</f>
        <v>0</v>
      </c>
      <c r="T174">
        <f>IF(T128*BObIC!T$2&gt;0,T128*BObIC!T$2,0)</f>
        <v>117086390.36883859</v>
      </c>
      <c r="U174">
        <f>IF(U128*BObIC!U$2&gt;0,U128*BObIC!U$2,0)</f>
        <v>139700057.8169829</v>
      </c>
      <c r="V174">
        <f>IF(V128*BObIC!V$2&gt;0,V128*BObIC!V$2,0)</f>
        <v>0</v>
      </c>
      <c r="W174">
        <f>IF(W128*BObIC!W$2&gt;0,W128*BObIC!W$2,0)</f>
        <v>211937951.06115317</v>
      </c>
      <c r="X174">
        <f>IF(X128*BObIC!X$2&gt;0,X128*BObIC!X$2,0)</f>
        <v>68384618.60473977</v>
      </c>
      <c r="Y174">
        <f>IF(Y128*BObIC!Y$2&gt;0,Y128*BObIC!Y$2,0)</f>
        <v>58190451.51381918</v>
      </c>
      <c r="Z174" s="38">
        <f>IF(Z128*BObIC!Z$2&gt;0,Z128*BObIC!Z$2,0)</f>
        <v>602599842.04665804</v>
      </c>
      <c r="AA174" s="38">
        <f>IF(AA128*BObIC!AA$2&gt;0,AA128*BObIC!AA$2,0)</f>
        <v>17161809.74013089</v>
      </c>
      <c r="AB174" s="38">
        <f>IF(AB128*BObIC!AB$2&gt;0,AB128*BObIC!AB$2,0)</f>
        <v>92834404.400912806</v>
      </c>
      <c r="AC174">
        <f>IF(AC128*BObIC!AC$2&gt;0,AC128*BObIC!AC$2,0)</f>
        <v>0</v>
      </c>
      <c r="AD174">
        <f>IF(AD128*BObIC!AD$2&gt;0,AD128*BObIC!AD$2,0)</f>
        <v>5864349038.4971132</v>
      </c>
      <c r="AE174">
        <f>IF(AE128*BObIC!AE$2&gt;0,AE128*BObIC!AE$2,0)</f>
        <v>790068595.4130342</v>
      </c>
      <c r="AF174">
        <f>IF(AF128*BObIC!AF$2&gt;0,AF128*BObIC!AF$2,0)</f>
        <v>608049000.34318793</v>
      </c>
      <c r="AG174">
        <f>IF(AG128*BObIC!AG$2&gt;0,AG128*BObIC!AG$2,0)</f>
        <v>760485292.47306514</v>
      </c>
      <c r="AH174">
        <f>IF(AH128*BObIC!AH$2&gt;0,AH128*BObIC!AH$2,0)</f>
        <v>3806756635.8006048</v>
      </c>
      <c r="AI174">
        <f>IF(AI128*BObIC!AI$2&gt;0,AI128*BObIC!AI$2,0)</f>
        <v>712570846.80982983</v>
      </c>
      <c r="AJ174">
        <f>IF(AJ128*BObIC!AJ$2&gt;0,AJ128*BObIC!AJ$2,0)</f>
        <v>2869901288.3595481</v>
      </c>
      <c r="AK174">
        <f>IF(AK128*BObIC!AK$2&gt;0,AK128*BObIC!AK$2,0)</f>
        <v>516467827.73097289</v>
      </c>
      <c r="AL174">
        <f>IF(AL128*BObIC!AL$2&gt;0,AL128*BObIC!AL$2,0)</f>
        <v>2293454988.1270142</v>
      </c>
      <c r="AM174">
        <f>IF(AM128*BObIC!AM$2&gt;0,AM128*BObIC!AM$2,0)</f>
        <v>804939037.4057045</v>
      </c>
      <c r="AN174">
        <f>IF(AN128*BObIC!AN$2&gt;0,AN128*BObIC!AN$2,0)</f>
        <v>653542793.07691598</v>
      </c>
      <c r="AO174">
        <f>IF(AO128*BObIC!AO$2&gt;0,AO128*BObIC!AO$2,0)</f>
        <v>196103838.58463433</v>
      </c>
      <c r="AP174">
        <f>IF(AP128*BObIC!AP$2&gt;0,AP128*BObIC!AP$2,0)</f>
        <v>888449665.68517816</v>
      </c>
      <c r="AQ174">
        <f>IF(AQ128*BObIC!AQ$2&gt;0,AQ128*BObIC!AQ$2,0)</f>
        <v>0</v>
      </c>
    </row>
    <row r="175" spans="1:43" x14ac:dyDescent="0.25">
      <c r="A175" t="s">
        <v>24</v>
      </c>
      <c r="B175">
        <f>IF(B129*BObIC!B$2&gt;0,B129*BObIC!B$2,0)</f>
        <v>35578087.256523512</v>
      </c>
      <c r="C175" s="38">
        <f>IF(C129*BObIC!C$2&gt;0,C129*BObIC!C$2,0)</f>
        <v>0</v>
      </c>
      <c r="D175" s="38">
        <f>IF(D129*BObIC!D$2&gt;0,D129*BObIC!D$2,0)</f>
        <v>0</v>
      </c>
      <c r="E175">
        <f>IF(E129*BObIC!E$2&gt;0,E129*BObIC!E$2,0)</f>
        <v>8301328.4006785359</v>
      </c>
      <c r="F175">
        <f>IF(F129*BObIC!F$2&gt;0,F129*BObIC!F$2,0)</f>
        <v>76908.724511043518</v>
      </c>
      <c r="G175">
        <f>IF(G129*BObIC!G$2&gt;0,G129*BObIC!G$2,0)</f>
        <v>102836461.44693807</v>
      </c>
      <c r="H175">
        <f>IF(H129*BObIC!H$2&gt;0,H129*BObIC!H$2,0)</f>
        <v>30461793.291869614</v>
      </c>
      <c r="I175">
        <f>IF(I129*BObIC!I$2&gt;0,I129*BObIC!I$2,0)</f>
        <v>5877730.7392615629</v>
      </c>
      <c r="J175">
        <f>IF(J129*BObIC!J$2&gt;0,J129*BObIC!J$2,0)</f>
        <v>58725170.263633572</v>
      </c>
      <c r="K175">
        <f>IF(K129*BObIC!K$2&gt;0,K129*BObIC!K$2,0)</f>
        <v>107035181.21972376</v>
      </c>
      <c r="L175" s="38">
        <f>IF(L129*BObIC!L$2&gt;0,L129*BObIC!L$2,0)</f>
        <v>363485558.14274871</v>
      </c>
      <c r="M175" s="38">
        <f>IF(M129*BObIC!M$2&gt;0,M129*BObIC!M$2,0)</f>
        <v>59184877.963121288</v>
      </c>
      <c r="N175">
        <f>IF(N129*BObIC!N$2&gt;0,N129*BObIC!N$2,0)</f>
        <v>119652167.6918904</v>
      </c>
      <c r="O175" s="38">
        <f>IF(O129*BObIC!O$2&gt;0,O129*BObIC!O$2,0)</f>
        <v>14193781.887481075</v>
      </c>
      <c r="P175" s="38">
        <f>IF(P129*BObIC!P$2&gt;0,P129*BObIC!P$2,0)</f>
        <v>0</v>
      </c>
      <c r="Q175" s="38">
        <f>IF(Q129*BObIC!Q$2&gt;0,Q129*BObIC!Q$2,0)</f>
        <v>113865537.54158884</v>
      </c>
      <c r="R175" s="38">
        <f>IF(R129*BObIC!R$2&gt;0,R129*BObIC!R$2,0)</f>
        <v>49391254.764621295</v>
      </c>
      <c r="S175">
        <f>IF(S129*BObIC!S$2&gt;0,S129*BObIC!S$2,0)</f>
        <v>100943073.38264075</v>
      </c>
      <c r="T175">
        <f>IF(T129*BObIC!T$2&gt;0,T129*BObIC!T$2,0)</f>
        <v>380773170.19246763</v>
      </c>
      <c r="U175">
        <f>IF(U129*BObIC!U$2&gt;0,U129*BObIC!U$2,0)</f>
        <v>114709503.22618011</v>
      </c>
      <c r="V175">
        <f>IF(V129*BObIC!V$2&gt;0,V129*BObIC!V$2,0)</f>
        <v>145904222.72409424</v>
      </c>
      <c r="W175">
        <f>IF(W129*BObIC!W$2&gt;0,W129*BObIC!W$2,0)</f>
        <v>190422492.01967919</v>
      </c>
      <c r="X175">
        <f>IF(X129*BObIC!X$2&gt;0,X129*BObIC!X$2,0)</f>
        <v>53705471.842419468</v>
      </c>
      <c r="Y175">
        <f>IF(Y129*BObIC!Y$2&gt;0,Y129*BObIC!Y$2,0)</f>
        <v>35916543.153964482</v>
      </c>
      <c r="Z175" s="38">
        <f>IF(Z129*BObIC!Z$2&gt;0,Z129*BObIC!Z$2,0)</f>
        <v>138764766.70474401</v>
      </c>
      <c r="AA175" s="38">
        <f>IF(AA129*BObIC!AA$2&gt;0,AA129*BObIC!AA$2,0)</f>
        <v>0</v>
      </c>
      <c r="AB175" s="38">
        <f>IF(AB129*BObIC!AB$2&gt;0,AB129*BObIC!AB$2,0)</f>
        <v>72771999.113671035</v>
      </c>
      <c r="AC175">
        <f>IF(AC129*BObIC!AC$2&gt;0,AC129*BObIC!AC$2,0)</f>
        <v>85748334.837618023</v>
      </c>
      <c r="AD175">
        <f>IF(AD129*BObIC!AD$2&gt;0,AD129*BObIC!AD$2,0)</f>
        <v>609297585.35434008</v>
      </c>
      <c r="AE175">
        <f>IF(AE129*BObIC!AE$2&gt;0,AE129*BObIC!AE$2,0)</f>
        <v>518373313.63257277</v>
      </c>
      <c r="AF175">
        <f>IF(AF129*BObIC!AF$2&gt;0,AF129*BObIC!AF$2,0)</f>
        <v>103492040.19073899</v>
      </c>
      <c r="AG175">
        <f>IF(AG129*BObIC!AG$2&gt;0,AG129*BObIC!AG$2,0)</f>
        <v>1510963814.1847</v>
      </c>
      <c r="AH175">
        <f>IF(AH129*BObIC!AH$2&gt;0,AH129*BObIC!AH$2,0)</f>
        <v>1162746408.9798939</v>
      </c>
      <c r="AI175">
        <f>IF(AI129*BObIC!AI$2&gt;0,AI129*BObIC!AI$2,0)</f>
        <v>2546154354.541194</v>
      </c>
      <c r="AJ175">
        <f>IF(AJ129*BObIC!AJ$2&gt;0,AJ129*BObIC!AJ$2,0)</f>
        <v>2608481056.7270312</v>
      </c>
      <c r="AK175">
        <f>IF(AK129*BObIC!AK$2&gt;0,AK129*BObIC!AK$2,0)</f>
        <v>217166378.76046267</v>
      </c>
      <c r="AL175">
        <f>IF(AL129*BObIC!AL$2&gt;0,AL129*BObIC!AL$2,0)</f>
        <v>1814317209.4600534</v>
      </c>
      <c r="AM175">
        <f>IF(AM129*BObIC!AM$2&gt;0,AM129*BObIC!AM$2,0)</f>
        <v>739143179.75953543</v>
      </c>
      <c r="AN175">
        <f>IF(AN129*BObIC!AN$2&gt;0,AN129*BObIC!AN$2,0)</f>
        <v>535081630.6504854</v>
      </c>
      <c r="AO175">
        <f>IF(AO129*BObIC!AO$2&gt;0,AO129*BObIC!AO$2,0)</f>
        <v>83021558.395561501</v>
      </c>
      <c r="AP175">
        <f>IF(AP129*BObIC!AP$2&gt;0,AP129*BObIC!AP$2,0)</f>
        <v>539122772.17139149</v>
      </c>
      <c r="AQ175">
        <f>IF(AQ129*BObIC!AQ$2&gt;0,AQ129*BObIC!AQ$2,0)</f>
        <v>0</v>
      </c>
    </row>
    <row r="176" spans="1:43" x14ac:dyDescent="0.25">
      <c r="A176" t="s">
        <v>25</v>
      </c>
      <c r="B176">
        <f>IF(B130*BObIC!B$2&gt;0,B130*BObIC!B$2,0)</f>
        <v>639476933.63355064</v>
      </c>
      <c r="C176" s="38">
        <f>IF(C130*BObIC!C$2&gt;0,C130*BObIC!C$2,0)</f>
        <v>0</v>
      </c>
      <c r="D176" s="38">
        <f>IF(D130*BObIC!D$2&gt;0,D130*BObIC!D$2,0)</f>
        <v>0</v>
      </c>
      <c r="E176">
        <f>IF(E130*BObIC!E$2&gt;0,E130*BObIC!E$2,0)</f>
        <v>150771125.46805748</v>
      </c>
      <c r="F176">
        <f>IF(F130*BObIC!F$2&gt;0,F130*BObIC!F$2,0)</f>
        <v>490191.21182786091</v>
      </c>
      <c r="G176">
        <f>IF(G130*BObIC!G$2&gt;0,G130*BObIC!G$2,0)</f>
        <v>1097585517.9229267</v>
      </c>
      <c r="H176">
        <f>IF(H130*BObIC!H$2&gt;0,H130*BObIC!H$2,0)</f>
        <v>725697849.65585673</v>
      </c>
      <c r="I176">
        <f>IF(I130*BObIC!I$2&gt;0,I130*BObIC!I$2,0)</f>
        <v>149101502.27543503</v>
      </c>
      <c r="J176">
        <f>IF(J130*BObIC!J$2&gt;0,J130*BObIC!J$2,0)</f>
        <v>498727487.9853251</v>
      </c>
      <c r="K176">
        <f>IF(K130*BObIC!K$2&gt;0,K130*BObIC!K$2,0)</f>
        <v>214418395.67791706</v>
      </c>
      <c r="L176" s="38">
        <f>IF(L130*BObIC!L$2&gt;0,L130*BObIC!L$2,0)</f>
        <v>1806874486.4329591</v>
      </c>
      <c r="M176" s="38">
        <f>IF(M130*BObIC!M$2&gt;0,M130*BObIC!M$2,0)</f>
        <v>391419429.92194909</v>
      </c>
      <c r="N176">
        <f>IF(N130*BObIC!N$2&gt;0,N130*BObIC!N$2,0)</f>
        <v>941904361.97451711</v>
      </c>
      <c r="O176" s="38">
        <f>IF(O130*BObIC!O$2&gt;0,O130*BObIC!O$2,0)</f>
        <v>0</v>
      </c>
      <c r="P176" s="38">
        <f>IF(P130*BObIC!P$2&gt;0,P130*BObIC!P$2,0)</f>
        <v>0</v>
      </c>
      <c r="Q176" s="38">
        <f>IF(Q130*BObIC!Q$2&gt;0,Q130*BObIC!Q$2,0)</f>
        <v>431230488.77825087</v>
      </c>
      <c r="R176" s="38">
        <f>IF(R130*BObIC!R$2&gt;0,R130*BObIC!R$2,0)</f>
        <v>185005004.12958148</v>
      </c>
      <c r="S176">
        <f>IF(S130*BObIC!S$2&gt;0,S130*BObIC!S$2,0)</f>
        <v>1483031787.4979067</v>
      </c>
      <c r="T176">
        <f>IF(T130*BObIC!T$2&gt;0,T130*BObIC!T$2,0)</f>
        <v>3006017317.8624024</v>
      </c>
      <c r="U176">
        <f>IF(U130*BObIC!U$2&gt;0,U130*BObIC!U$2,0)</f>
        <v>1175500328.5349941</v>
      </c>
      <c r="V176">
        <f>IF(V130*BObIC!V$2&gt;0,V130*BObIC!V$2,0)</f>
        <v>2381364810.7277327</v>
      </c>
      <c r="W176">
        <f>IF(W130*BObIC!W$2&gt;0,W130*BObIC!W$2,0)</f>
        <v>1864091974.9870381</v>
      </c>
      <c r="X176">
        <f>IF(X130*BObIC!X$2&gt;0,X130*BObIC!X$2,0)</f>
        <v>711140849.5468123</v>
      </c>
      <c r="Y176">
        <f>IF(Y130*BObIC!Y$2&gt;0,Y130*BObIC!Y$2,0)</f>
        <v>311823603.90760094</v>
      </c>
      <c r="Z176" s="38">
        <f>IF(Z130*BObIC!Z$2&gt;0,Z130*BObIC!Z$2,0)</f>
        <v>0</v>
      </c>
      <c r="AA176" s="38">
        <f>IF(AA130*BObIC!AA$2&gt;0,AA130*BObIC!AA$2,0)</f>
        <v>2516134.0639262954</v>
      </c>
      <c r="AB176" s="38">
        <f>IF(AB130*BObIC!AB$2&gt;0,AB130*BObIC!AB$2,0)</f>
        <v>501981111.51021528</v>
      </c>
      <c r="AC176">
        <f>IF(AC130*BObIC!AC$2&gt;0,AC130*BObIC!AC$2,0)</f>
        <v>5579775724.1527023</v>
      </c>
      <c r="AD176">
        <f>IF(AD130*BObIC!AD$2&gt;0,AD130*BObIC!AD$2,0)</f>
        <v>6765201922.9679308</v>
      </c>
      <c r="AE176">
        <f>IF(AE130*BObIC!AE$2&gt;0,AE130*BObIC!AE$2,0)</f>
        <v>3238455232.5659895</v>
      </c>
      <c r="AF176">
        <f>IF(AF130*BObIC!AF$2&gt;0,AF130*BObIC!AF$2,0)</f>
        <v>2299355834.1227636</v>
      </c>
      <c r="AG176">
        <f>IF(AG130*BObIC!AG$2&gt;0,AG130*BObIC!AG$2,0)</f>
        <v>647563149.10827279</v>
      </c>
      <c r="AH176">
        <f>IF(AH130*BObIC!AH$2&gt;0,AH130*BObIC!AH$2,0)</f>
        <v>865973779.04923463</v>
      </c>
      <c r="AI176">
        <f>IF(AI130*BObIC!AI$2&gt;0,AI130*BObIC!AI$2,0)</f>
        <v>319047285.01181889</v>
      </c>
      <c r="AJ176">
        <f>IF(AJ130*BObIC!AJ$2&gt;0,AJ130*BObIC!AJ$2,0)</f>
        <v>20078385619.041451</v>
      </c>
      <c r="AK176">
        <f>IF(AK130*BObIC!AK$2&gt;0,AK130*BObIC!AK$2,0)</f>
        <v>17106557538.050823</v>
      </c>
      <c r="AL176">
        <f>IF(AL130*BObIC!AL$2&gt;0,AL130*BObIC!AL$2,0)</f>
        <v>4293373481.2247801</v>
      </c>
      <c r="AM176">
        <f>IF(AM130*BObIC!AM$2&gt;0,AM130*BObIC!AM$2,0)</f>
        <v>4092742590.7610912</v>
      </c>
      <c r="AN176">
        <f>IF(AN130*BObIC!AN$2&gt;0,AN130*BObIC!AN$2,0)</f>
        <v>1392660071.5454428</v>
      </c>
      <c r="AO176">
        <f>IF(AO130*BObIC!AO$2&gt;0,AO130*BObIC!AO$2,0)</f>
        <v>2823847549.6387491</v>
      </c>
      <c r="AP176">
        <f>IF(AP130*BObIC!AP$2&gt;0,AP130*BObIC!AP$2,0)</f>
        <v>1694568482.8347862</v>
      </c>
      <c r="AQ176">
        <f>IF(AQ130*BObIC!AQ$2&gt;0,AQ130*BObIC!AQ$2,0)</f>
        <v>0</v>
      </c>
    </row>
    <row r="177" spans="1:43" x14ac:dyDescent="0.25">
      <c r="A177" t="s">
        <v>26</v>
      </c>
      <c r="B177">
        <f>IF(B131*BObIC!B$2&gt;0,B131*BObIC!B$2,0)</f>
        <v>0</v>
      </c>
      <c r="C177" s="38">
        <f>IF(C131*BObIC!C$2&gt;0,C131*BObIC!C$2,0)</f>
        <v>0</v>
      </c>
      <c r="D177" s="38">
        <f>IF(D131*BObIC!D$2&gt;0,D131*BObIC!D$2,0)</f>
        <v>0</v>
      </c>
      <c r="E177">
        <f>IF(E131*BObIC!E$2&gt;0,E131*BObIC!E$2,0)</f>
        <v>9748004.1252563521</v>
      </c>
      <c r="F177">
        <f>IF(F131*BObIC!F$2&gt;0,F131*BObIC!F$2,0)</f>
        <v>42830.297151127241</v>
      </c>
      <c r="G177">
        <f>IF(G131*BObIC!G$2&gt;0,G131*BObIC!G$2,0)</f>
        <v>221803313.18381765</v>
      </c>
      <c r="H177">
        <f>IF(H131*BObIC!H$2&gt;0,H131*BObIC!H$2,0)</f>
        <v>170773889.89088663</v>
      </c>
      <c r="I177">
        <f>IF(I131*BObIC!I$2&gt;0,I131*BObIC!I$2,0)</f>
        <v>23317614.593357686</v>
      </c>
      <c r="J177">
        <f>IF(J131*BObIC!J$2&gt;0,J131*BObIC!J$2,0)</f>
        <v>84579320.309815183</v>
      </c>
      <c r="K177">
        <f>IF(K131*BObIC!K$2&gt;0,K131*BObIC!K$2,0)</f>
        <v>73079951.5621178</v>
      </c>
      <c r="L177" s="38">
        <f>IF(L131*BObIC!L$2&gt;0,L131*BObIC!L$2,0)</f>
        <v>423523643.65650827</v>
      </c>
      <c r="M177" s="38">
        <f>IF(M131*BObIC!M$2&gt;0,M131*BObIC!M$2,0)</f>
        <v>67771480.823180005</v>
      </c>
      <c r="N177">
        <f>IF(N131*BObIC!N$2&gt;0,N131*BObIC!N$2,0)</f>
        <v>71497155.400436863</v>
      </c>
      <c r="O177" s="38">
        <f>IF(O131*BObIC!O$2&gt;0,O131*BObIC!O$2,0)</f>
        <v>33847959.508302979</v>
      </c>
      <c r="P177" s="38">
        <f>IF(P131*BObIC!P$2&gt;0,P131*BObIC!P$2,0)</f>
        <v>56430246.231365241</v>
      </c>
      <c r="Q177" s="38">
        <f>IF(Q131*BObIC!Q$2&gt;0,Q131*BObIC!Q$2,0)</f>
        <v>109791570.92562966</v>
      </c>
      <c r="R177" s="38">
        <f>IF(R131*BObIC!R$2&gt;0,R131*BObIC!R$2,0)</f>
        <v>38739966.163484119</v>
      </c>
      <c r="S177">
        <f>IF(S131*BObIC!S$2&gt;0,S131*BObIC!S$2,0)</f>
        <v>173535059.01543427</v>
      </c>
      <c r="T177">
        <f>IF(T131*BObIC!T$2&gt;0,T131*BObIC!T$2,0)</f>
        <v>464232953.02365106</v>
      </c>
      <c r="U177">
        <f>IF(U131*BObIC!U$2&gt;0,U131*BObIC!U$2,0)</f>
        <v>166127451.15763199</v>
      </c>
      <c r="V177">
        <f>IF(V131*BObIC!V$2&gt;0,V131*BObIC!V$2,0)</f>
        <v>112515721.09895003</v>
      </c>
      <c r="W177">
        <f>IF(W131*BObIC!W$2&gt;0,W131*BObIC!W$2,0)</f>
        <v>202518160.8964431</v>
      </c>
      <c r="X177">
        <f>IF(X131*BObIC!X$2&gt;0,X131*BObIC!X$2,0)</f>
        <v>81542556.803521767</v>
      </c>
      <c r="Y177">
        <f>IF(Y131*BObIC!Y$2&gt;0,Y131*BObIC!Y$2,0)</f>
        <v>91465207.665344894</v>
      </c>
      <c r="Z177" s="38">
        <f>IF(Z131*BObIC!Z$2&gt;0,Z131*BObIC!Z$2,0)</f>
        <v>141647883.84949505</v>
      </c>
      <c r="AA177" s="38">
        <f>IF(AA131*BObIC!AA$2&gt;0,AA131*BObIC!AA$2,0)</f>
        <v>0</v>
      </c>
      <c r="AB177" s="38">
        <f>IF(AB131*BObIC!AB$2&gt;0,AB131*BObIC!AB$2,0)</f>
        <v>99357334.837805003</v>
      </c>
      <c r="AC177">
        <f>IF(AC131*BObIC!AC$2&gt;0,AC131*BObIC!AC$2,0)</f>
        <v>496775119.88467538</v>
      </c>
      <c r="AD177">
        <f>IF(AD131*BObIC!AD$2&gt;0,AD131*BObIC!AD$2,0)</f>
        <v>6875105754.2104635</v>
      </c>
      <c r="AE177">
        <f>IF(AE131*BObIC!AE$2&gt;0,AE131*BObIC!AE$2,0)</f>
        <v>526011373.49855047</v>
      </c>
      <c r="AF177">
        <f>IF(AF131*BObIC!AF$2&gt;0,AF131*BObIC!AF$2,0)</f>
        <v>3335276850.9118552</v>
      </c>
      <c r="AG177">
        <f>IF(AG131*BObIC!AG$2&gt;0,AG131*BObIC!AG$2,0)</f>
        <v>286540377.754969</v>
      </c>
      <c r="AH177">
        <f>IF(AH131*BObIC!AH$2&gt;0,AH131*BObIC!AH$2,0)</f>
        <v>208484514.79846829</v>
      </c>
      <c r="AI177">
        <f>IF(AI131*BObIC!AI$2&gt;0,AI131*BObIC!AI$2,0)</f>
        <v>284183669.17139071</v>
      </c>
      <c r="AJ177">
        <f>IF(AJ131*BObIC!AJ$2&gt;0,AJ131*BObIC!AJ$2,0)</f>
        <v>2584606188.380703</v>
      </c>
      <c r="AK177">
        <f>IF(AK131*BObIC!AK$2&gt;0,AK131*BObIC!AK$2,0)</f>
        <v>2546888849.0610027</v>
      </c>
      <c r="AL177">
        <f>IF(AL131*BObIC!AL$2&gt;0,AL131*BObIC!AL$2,0)</f>
        <v>1251267329.1274118</v>
      </c>
      <c r="AM177">
        <f>IF(AM131*BObIC!AM$2&gt;0,AM131*BObIC!AM$2,0)</f>
        <v>579837370.441818</v>
      </c>
      <c r="AN177">
        <f>IF(AN131*BObIC!AN$2&gt;0,AN131*BObIC!AN$2,0)</f>
        <v>991750832.09290922</v>
      </c>
      <c r="AO177">
        <f>IF(AO131*BObIC!AO$2&gt;0,AO131*BObIC!AO$2,0)</f>
        <v>1446943517.3838379</v>
      </c>
      <c r="AP177">
        <f>IF(AP131*BObIC!AP$2&gt;0,AP131*BObIC!AP$2,0)</f>
        <v>681612266.69814575</v>
      </c>
      <c r="AQ177">
        <f>IF(AQ131*BObIC!AQ$2&gt;0,AQ131*BObIC!AQ$2,0)</f>
        <v>0</v>
      </c>
    </row>
    <row r="178" spans="1:43" x14ac:dyDescent="0.25">
      <c r="A178" t="s">
        <v>27</v>
      </c>
      <c r="B178">
        <f>IF(B132*BObIC!B$2&gt;0,B132*BObIC!B$2,0)</f>
        <v>319353033.78366816</v>
      </c>
      <c r="C178" s="38">
        <f>IF(C132*BObIC!C$2&gt;0,C132*BObIC!C$2,0)</f>
        <v>0</v>
      </c>
      <c r="D178" s="38">
        <f>IF(D132*BObIC!D$2&gt;0,D132*BObIC!D$2,0)</f>
        <v>0</v>
      </c>
      <c r="E178">
        <f>IF(E132*BObIC!E$2&gt;0,E132*BObIC!E$2,0)</f>
        <v>60477424.999127202</v>
      </c>
      <c r="F178">
        <f>IF(F132*BObIC!F$2&gt;0,F132*BObIC!F$2,0)</f>
        <v>18482.07441843607</v>
      </c>
      <c r="G178">
        <f>IF(G132*BObIC!G$2&gt;0,G132*BObIC!G$2,0)</f>
        <v>1770572691.0404465</v>
      </c>
      <c r="H178">
        <f>IF(H132*BObIC!H$2&gt;0,H132*BObIC!H$2,0)</f>
        <v>684418303.3693043</v>
      </c>
      <c r="I178">
        <f>IF(I132*BObIC!I$2&gt;0,I132*BObIC!I$2,0)</f>
        <v>203306889.38761246</v>
      </c>
      <c r="J178">
        <f>IF(J132*BObIC!J$2&gt;0,J132*BObIC!J$2,0)</f>
        <v>820172451.84593987</v>
      </c>
      <c r="K178">
        <f>IF(K132*BObIC!K$2&gt;0,K132*BObIC!K$2,0)</f>
        <v>2008368528.1377943</v>
      </c>
      <c r="L178" s="38">
        <f>IF(L132*BObIC!L$2&gt;0,L132*BObIC!L$2,0)</f>
        <v>0</v>
      </c>
      <c r="M178" s="38">
        <f>IF(M132*BObIC!M$2&gt;0,M132*BObIC!M$2,0)</f>
        <v>0</v>
      </c>
      <c r="N178">
        <f>IF(N132*BObIC!N$2&gt;0,N132*BObIC!N$2,0)</f>
        <v>1594534563.8572872</v>
      </c>
      <c r="O178" s="38">
        <f>IF(O132*BObIC!O$2&gt;0,O132*BObIC!O$2,0)</f>
        <v>217541195.70399359</v>
      </c>
      <c r="P178" s="38">
        <f>IF(P132*BObIC!P$2&gt;0,P132*BObIC!P$2,0)</f>
        <v>0</v>
      </c>
      <c r="Q178" s="38">
        <f>IF(Q132*BObIC!Q$2&gt;0,Q132*BObIC!Q$2,0)</f>
        <v>518515572.01882279</v>
      </c>
      <c r="R178" s="38">
        <f>IF(R132*BObIC!R$2&gt;0,R132*BObIC!R$2,0)</f>
        <v>137414020.87641039</v>
      </c>
      <c r="S178">
        <f>IF(S132*BObIC!S$2&gt;0,S132*BObIC!S$2,0)</f>
        <v>1773997291.9689648</v>
      </c>
      <c r="T178">
        <f>IF(T132*BObIC!T$2&gt;0,T132*BObIC!T$2,0)</f>
        <v>7262499339.5726633</v>
      </c>
      <c r="U178">
        <f>IF(U132*BObIC!U$2&gt;0,U132*BObIC!U$2,0)</f>
        <v>1951245889.7771273</v>
      </c>
      <c r="V178">
        <f>IF(V132*BObIC!V$2&gt;0,V132*BObIC!V$2,0)</f>
        <v>2533809178.3846865</v>
      </c>
      <c r="W178">
        <f>IF(W132*BObIC!W$2&gt;0,W132*BObIC!W$2,0)</f>
        <v>2157190350.6065302</v>
      </c>
      <c r="X178">
        <f>IF(X132*BObIC!X$2&gt;0,X132*BObIC!X$2,0)</f>
        <v>1033403042.6990319</v>
      </c>
      <c r="Y178">
        <f>IF(Y132*BObIC!Y$2&gt;0,Y132*BObIC!Y$2,0)</f>
        <v>1035424705.387581</v>
      </c>
      <c r="Z178" s="38">
        <f>IF(Z132*BObIC!Z$2&gt;0,Z132*BObIC!Z$2,0)</f>
        <v>675819706.55372155</v>
      </c>
      <c r="AA178" s="38">
        <f>IF(AA132*BObIC!AA$2&gt;0,AA132*BObIC!AA$2,0)</f>
        <v>19290223.772894699</v>
      </c>
      <c r="AB178" s="38">
        <f>IF(AB132*BObIC!AB$2&gt;0,AB132*BObIC!AB$2,0)</f>
        <v>0</v>
      </c>
      <c r="AC178">
        <f>IF(AC132*BObIC!AC$2&gt;0,AC132*BObIC!AC$2,0)</f>
        <v>8272298619.3202209</v>
      </c>
      <c r="AD178">
        <f>IF(AD132*BObIC!AD$2&gt;0,AD132*BObIC!AD$2,0)</f>
        <v>12772945236.82489</v>
      </c>
      <c r="AE178">
        <f>IF(AE132*BObIC!AE$2&gt;0,AE132*BObIC!AE$2,0)</f>
        <v>4427731375.1997995</v>
      </c>
      <c r="AF178">
        <f>IF(AF132*BObIC!AF$2&gt;0,AF132*BObIC!AF$2,0)</f>
        <v>2646019958.1840229</v>
      </c>
      <c r="AG178">
        <f>IF(AG132*BObIC!AG$2&gt;0,AG132*BObIC!AG$2,0)</f>
        <v>3199108584.4237428</v>
      </c>
      <c r="AH178">
        <f>IF(AH132*BObIC!AH$2&gt;0,AH132*BObIC!AH$2,0)</f>
        <v>1876739826.834306</v>
      </c>
      <c r="AI178">
        <f>IF(AI132*BObIC!AI$2&gt;0,AI132*BObIC!AI$2,0)</f>
        <v>3005263639.5697298</v>
      </c>
      <c r="AJ178">
        <f>IF(AJ132*BObIC!AJ$2&gt;0,AJ132*BObIC!AJ$2,0)</f>
        <v>8675216397.2213745</v>
      </c>
      <c r="AK178">
        <f>IF(AK132*BObIC!AK$2&gt;0,AK132*BObIC!AK$2,0)</f>
        <v>2177082911.0801544</v>
      </c>
      <c r="AL178">
        <f>IF(AL132*BObIC!AL$2&gt;0,AL132*BObIC!AL$2,0)</f>
        <v>14677329296.604601</v>
      </c>
      <c r="AM178">
        <f>IF(AM132*BObIC!AM$2&gt;0,AM132*BObIC!AM$2,0)</f>
        <v>4033453935.3517251</v>
      </c>
      <c r="AN178">
        <f>IF(AN132*BObIC!AN$2&gt;0,AN132*BObIC!AN$2,0)</f>
        <v>3164379029.0789475</v>
      </c>
      <c r="AO178">
        <f>IF(AO132*BObIC!AO$2&gt;0,AO132*BObIC!AO$2,0)</f>
        <v>4404810310.314147</v>
      </c>
      <c r="AP178">
        <f>IF(AP132*BObIC!AP$2&gt;0,AP132*BObIC!AP$2,0)</f>
        <v>2944642383.4416032</v>
      </c>
      <c r="AQ178">
        <f>IF(AQ132*BObIC!AQ$2&gt;0,AQ132*BObIC!AQ$2,0)</f>
        <v>0</v>
      </c>
    </row>
    <row r="179" spans="1:43" x14ac:dyDescent="0.25">
      <c r="A179" t="s">
        <v>28</v>
      </c>
      <c r="B179">
        <f>IF(B133*BObIC!B$2&gt;0,B133*BObIC!B$2,0)</f>
        <v>60737354.479022644</v>
      </c>
      <c r="C179" s="38">
        <f>IF(C133*BObIC!C$2&gt;0,C133*BObIC!C$2,0)</f>
        <v>0</v>
      </c>
      <c r="D179" s="38">
        <f>IF(D133*BObIC!D$2&gt;0,D133*BObIC!D$2,0)</f>
        <v>0</v>
      </c>
      <c r="E179">
        <f>IF(E133*BObIC!E$2&gt;0,E133*BObIC!E$2,0)</f>
        <v>0</v>
      </c>
      <c r="F179">
        <f>IF(F133*BObIC!F$2&gt;0,F133*BObIC!F$2,0)</f>
        <v>14144.863669859958</v>
      </c>
      <c r="G179">
        <f>IF(G133*BObIC!G$2&gt;0,G133*BObIC!G$2,0)</f>
        <v>69734640.295097485</v>
      </c>
      <c r="H179">
        <f>IF(H133*BObIC!H$2&gt;0,H133*BObIC!H$2,0)</f>
        <v>7758331.6184682874</v>
      </c>
      <c r="I179">
        <f>IF(I133*BObIC!I$2&gt;0,I133*BObIC!I$2,0)</f>
        <v>0</v>
      </c>
      <c r="J179">
        <f>IF(J133*BObIC!J$2&gt;0,J133*BObIC!J$2,0)</f>
        <v>27534178.012339905</v>
      </c>
      <c r="K179">
        <f>IF(K133*BObIC!K$2&gt;0,K133*BObIC!K$2,0)</f>
        <v>0</v>
      </c>
      <c r="L179" s="38">
        <f>IF(L133*BObIC!L$2&gt;0,L133*BObIC!L$2,0)</f>
        <v>107877830.12610385</v>
      </c>
      <c r="M179" s="38">
        <f>IF(M133*BObIC!M$2&gt;0,M133*BObIC!M$2,0)</f>
        <v>81397976.276391253</v>
      </c>
      <c r="N179">
        <f>IF(N133*BObIC!N$2&gt;0,N133*BObIC!N$2,0)</f>
        <v>113142858.58624068</v>
      </c>
      <c r="O179" s="38">
        <f>IF(O133*BObIC!O$2&gt;0,O133*BObIC!O$2,0)</f>
        <v>0</v>
      </c>
      <c r="P179" s="38">
        <f>IF(P133*BObIC!P$2&gt;0,P133*BObIC!P$2,0)</f>
        <v>0</v>
      </c>
      <c r="Q179" s="38">
        <f>IF(Q133*BObIC!Q$2&gt;0,Q133*BObIC!Q$2,0)</f>
        <v>0</v>
      </c>
      <c r="R179" s="38">
        <f>IF(R133*BObIC!R$2&gt;0,R133*BObIC!R$2,0)</f>
        <v>0</v>
      </c>
      <c r="S179">
        <f>IF(S133*BObIC!S$2&gt;0,S133*BObIC!S$2,0)</f>
        <v>32455359.713827595</v>
      </c>
      <c r="T179">
        <f>IF(T133*BObIC!T$2&gt;0,T133*BObIC!T$2,0)</f>
        <v>119445146.37812348</v>
      </c>
      <c r="U179">
        <f>IF(U133*BObIC!U$2&gt;0,U133*BObIC!U$2,0)</f>
        <v>20520213.733969573</v>
      </c>
      <c r="V179">
        <f>IF(V133*BObIC!V$2&gt;0,V133*BObIC!V$2,0)</f>
        <v>34098538.165997893</v>
      </c>
      <c r="W179">
        <f>IF(W133*BObIC!W$2&gt;0,W133*BObIC!W$2,0)</f>
        <v>29104414.24329178</v>
      </c>
      <c r="X179">
        <f>IF(X133*BObIC!X$2&gt;0,X133*BObIC!X$2,0)</f>
        <v>6926263.4253074806</v>
      </c>
      <c r="Y179">
        <f>IF(Y133*BObIC!Y$2&gt;0,Y133*BObIC!Y$2,0)</f>
        <v>58750519.293660007</v>
      </c>
      <c r="Z179" s="38">
        <f>IF(Z133*BObIC!Z$2&gt;0,Z133*BObIC!Z$2,0)</f>
        <v>0</v>
      </c>
      <c r="AA179" s="38">
        <f>IF(AA133*BObIC!AA$2&gt;0,AA133*BObIC!AA$2,0)</f>
        <v>0</v>
      </c>
      <c r="AB179" s="38">
        <f>IF(AB133*BObIC!AB$2&gt;0,AB133*BObIC!AB$2,0)</f>
        <v>9578212.529145753</v>
      </c>
      <c r="AC179">
        <f>IF(AC133*BObIC!AC$2&gt;0,AC133*BObIC!AC$2,0)</f>
        <v>53842546.470311001</v>
      </c>
      <c r="AD179">
        <f>IF(AD133*BObIC!AD$2&gt;0,AD133*BObIC!AD$2,0)</f>
        <v>0</v>
      </c>
      <c r="AE179">
        <f>IF(AE133*BObIC!AE$2&gt;0,AE133*BObIC!AE$2,0)</f>
        <v>507019949.76090378</v>
      </c>
      <c r="AF179">
        <f>IF(AF133*BObIC!AF$2&gt;0,AF133*BObIC!AF$2,0)</f>
        <v>114954116.49370149</v>
      </c>
      <c r="AG179">
        <f>IF(AG133*BObIC!AG$2&gt;0,AG133*BObIC!AG$2,0)</f>
        <v>0</v>
      </c>
      <c r="AH179">
        <f>IF(AH133*BObIC!AH$2&gt;0,AH133*BObIC!AH$2,0)</f>
        <v>38236541.352165215</v>
      </c>
      <c r="AI179">
        <f>IF(AI133*BObIC!AI$2&gt;0,AI133*BObIC!AI$2,0)</f>
        <v>9113732.2271303907</v>
      </c>
      <c r="AJ179">
        <f>IF(AJ133*BObIC!AJ$2&gt;0,AJ133*BObIC!AJ$2,0)</f>
        <v>295679617.56062734</v>
      </c>
      <c r="AK179">
        <f>IF(AK133*BObIC!AK$2&gt;0,AK133*BObIC!AK$2,0)</f>
        <v>78305889.129469216</v>
      </c>
      <c r="AL179">
        <f>IF(AL133*BObIC!AL$2&gt;0,AL133*BObIC!AL$2,0)</f>
        <v>581521909.72615147</v>
      </c>
      <c r="AM179">
        <f>IF(AM133*BObIC!AM$2&gt;0,AM133*BObIC!AM$2,0)</f>
        <v>1697041678.2269533</v>
      </c>
      <c r="AN179">
        <f>IF(AN133*BObIC!AN$2&gt;0,AN133*BObIC!AN$2,0)</f>
        <v>0</v>
      </c>
      <c r="AO179">
        <f>IF(AO133*BObIC!AO$2&gt;0,AO133*BObIC!AO$2,0)</f>
        <v>0</v>
      </c>
      <c r="AP179">
        <f>IF(AP133*BObIC!AP$2&gt;0,AP133*BObIC!AP$2,0)</f>
        <v>443666149.63809246</v>
      </c>
      <c r="AQ179">
        <f>IF(AQ133*BObIC!AQ$2&gt;0,AQ133*BObIC!AQ$2,0)</f>
        <v>40377.174900517755</v>
      </c>
    </row>
    <row r="180" spans="1:43" x14ac:dyDescent="0.25">
      <c r="A180" t="s">
        <v>29</v>
      </c>
      <c r="B180">
        <f>IF(B134*BObIC!B$2&gt;0,B134*BObIC!B$2,0)</f>
        <v>1550196.4733631178</v>
      </c>
      <c r="C180" s="38">
        <f>IF(C134*BObIC!C$2&gt;0,C134*BObIC!C$2,0)</f>
        <v>0</v>
      </c>
      <c r="D180" s="38">
        <f>IF(D134*BObIC!D$2&gt;0,D134*BObIC!D$2,0)</f>
        <v>0</v>
      </c>
      <c r="E180">
        <f>IF(E134*BObIC!E$2&gt;0,E134*BObIC!E$2,0)</f>
        <v>3235118.6346415957</v>
      </c>
      <c r="F180">
        <f>IF(F134*BObIC!F$2&gt;0,F134*BObIC!F$2,0)</f>
        <v>8411.6186856549939</v>
      </c>
      <c r="G180">
        <f>IF(G134*BObIC!G$2&gt;0,G134*BObIC!G$2,0)</f>
        <v>32882203.648623977</v>
      </c>
      <c r="H180">
        <f>IF(H134*BObIC!H$2&gt;0,H134*BObIC!H$2,0)</f>
        <v>23347710.643288705</v>
      </c>
      <c r="I180">
        <f>IF(I134*BObIC!I$2&gt;0,I134*BObIC!I$2,0)</f>
        <v>9138393.0820158105</v>
      </c>
      <c r="J180">
        <f>IF(J134*BObIC!J$2&gt;0,J134*BObIC!J$2,0)</f>
        <v>16699611.749311628</v>
      </c>
      <c r="K180">
        <f>IF(K134*BObIC!K$2&gt;0,K134*BObIC!K$2,0)</f>
        <v>72356284.95681724</v>
      </c>
      <c r="L180" s="38">
        <f>IF(L134*BObIC!L$2&gt;0,L134*BObIC!L$2,0)</f>
        <v>168851722.24073613</v>
      </c>
      <c r="M180" s="38">
        <f>IF(M134*BObIC!M$2&gt;0,M134*BObIC!M$2,0)</f>
        <v>19806881.01380429</v>
      </c>
      <c r="N180">
        <f>IF(N134*BObIC!N$2&gt;0,N134*BObIC!N$2,0)</f>
        <v>24096741.854254514</v>
      </c>
      <c r="O180" s="38">
        <f>IF(O134*BObIC!O$2&gt;0,O134*BObIC!O$2,0)</f>
        <v>0</v>
      </c>
      <c r="P180" s="38">
        <f>IF(P134*BObIC!P$2&gt;0,P134*BObIC!P$2,0)</f>
        <v>0</v>
      </c>
      <c r="Q180" s="38">
        <f>IF(Q134*BObIC!Q$2&gt;0,Q134*BObIC!Q$2,0)</f>
        <v>0</v>
      </c>
      <c r="R180" s="38">
        <f>IF(R134*BObIC!R$2&gt;0,R134*BObIC!R$2,0)</f>
        <v>0</v>
      </c>
      <c r="S180">
        <f>IF(S134*BObIC!S$2&gt;0,S134*BObIC!S$2,0)</f>
        <v>147151214.34751114</v>
      </c>
      <c r="T180">
        <f>IF(T134*BObIC!T$2&gt;0,T134*BObIC!T$2,0)</f>
        <v>283434919.63961959</v>
      </c>
      <c r="U180">
        <f>IF(U134*BObIC!U$2&gt;0,U134*BObIC!U$2,0)</f>
        <v>55925514.85004399</v>
      </c>
      <c r="V180">
        <f>IF(V134*BObIC!V$2&gt;0,V134*BObIC!V$2,0)</f>
        <v>186668204.84040165</v>
      </c>
      <c r="W180">
        <f>IF(W134*BObIC!W$2&gt;0,W134*BObIC!W$2,0)</f>
        <v>75977737.96210669</v>
      </c>
      <c r="X180">
        <f>IF(X134*BObIC!X$2&gt;0,X134*BObIC!X$2,0)</f>
        <v>18727618.991009071</v>
      </c>
      <c r="Y180">
        <f>IF(Y134*BObIC!Y$2&gt;0,Y134*BObIC!Y$2,0)</f>
        <v>42682865.510138817</v>
      </c>
      <c r="Z180" s="38">
        <f>IF(Z134*BObIC!Z$2&gt;0,Z134*BObIC!Z$2,0)</f>
        <v>0</v>
      </c>
      <c r="AA180" s="38">
        <f>IF(AA134*BObIC!AA$2&gt;0,AA134*BObIC!AA$2,0)</f>
        <v>0</v>
      </c>
      <c r="AB180" s="38">
        <f>IF(AB134*BObIC!AB$2&gt;0,AB134*BObIC!AB$2,0)</f>
        <v>21253846.173337389</v>
      </c>
      <c r="AC180">
        <f>IF(AC134*BObIC!AC$2&gt;0,AC134*BObIC!AC$2,0)</f>
        <v>158786609.38434419</v>
      </c>
      <c r="AD180">
        <f>IF(AD134*BObIC!AD$2&gt;0,AD134*BObIC!AD$2,0)</f>
        <v>1027575007.2327844</v>
      </c>
      <c r="AE180">
        <f>IF(AE134*BObIC!AE$2&gt;0,AE134*BObIC!AE$2,0)</f>
        <v>184267922.90732908</v>
      </c>
      <c r="AF180">
        <f>IF(AF134*BObIC!AF$2&gt;0,AF134*BObIC!AF$2,0)</f>
        <v>157571695.11334875</v>
      </c>
      <c r="AG180">
        <f>IF(AG134*BObIC!AG$2&gt;0,AG134*BObIC!AG$2,0)</f>
        <v>74461077.502425879</v>
      </c>
      <c r="AH180">
        <f>IF(AH134*BObIC!AH$2&gt;0,AH134*BObIC!AH$2,0)</f>
        <v>84877737.903939947</v>
      </c>
      <c r="AI180">
        <f>IF(AI134*BObIC!AI$2&gt;0,AI134*BObIC!AI$2,0)</f>
        <v>38938946.816939496</v>
      </c>
      <c r="AJ180">
        <f>IF(AJ134*BObIC!AJ$2&gt;0,AJ134*BObIC!AJ$2,0)</f>
        <v>399906009.92454928</v>
      </c>
      <c r="AK180">
        <f>IF(AK134*BObIC!AK$2&gt;0,AK134*BObIC!AK$2,0)</f>
        <v>200884786.39503971</v>
      </c>
      <c r="AL180">
        <f>IF(AL134*BObIC!AL$2&gt;0,AL134*BObIC!AL$2,0)</f>
        <v>674068071.97639</v>
      </c>
      <c r="AM180">
        <f>IF(AM134*BObIC!AM$2&gt;0,AM134*BObIC!AM$2,0)</f>
        <v>163318621.67797381</v>
      </c>
      <c r="AN180">
        <f>IF(AN134*BObIC!AN$2&gt;0,AN134*BObIC!AN$2,0)</f>
        <v>343528681.6961146</v>
      </c>
      <c r="AO180">
        <f>IF(AO134*BObIC!AO$2&gt;0,AO134*BObIC!AO$2,0)</f>
        <v>222840117.5285109</v>
      </c>
      <c r="AP180">
        <f>IF(AP134*BObIC!AP$2&gt;0,AP134*BObIC!AP$2,0)</f>
        <v>252246605.27864823</v>
      </c>
      <c r="AQ180">
        <f>IF(AQ134*BObIC!AQ$2&gt;0,AQ134*BObIC!AQ$2,0)</f>
        <v>29334.432720507015</v>
      </c>
    </row>
    <row r="181" spans="1:43" x14ac:dyDescent="0.25">
      <c r="A181" t="s">
        <v>30</v>
      </c>
      <c r="B181">
        <f>IF(B135*BObIC!B$2&gt;0,B135*BObIC!B$2,0)</f>
        <v>339606854.87077266</v>
      </c>
      <c r="C181" s="38">
        <f>IF(C135*BObIC!C$2&gt;0,C135*BObIC!C$2,0)</f>
        <v>0</v>
      </c>
      <c r="D181" s="38">
        <f>IF(D135*BObIC!D$2&gt;0,D135*BObIC!D$2,0)</f>
        <v>0</v>
      </c>
      <c r="E181">
        <f>IF(E135*BObIC!E$2&gt;0,E135*BObIC!E$2,0)</f>
        <v>7009050.551318055</v>
      </c>
      <c r="F181">
        <f>IF(F135*BObIC!F$2&gt;0,F135*BObIC!F$2,0)</f>
        <v>21758.454021382193</v>
      </c>
      <c r="G181">
        <f>IF(G135*BObIC!G$2&gt;0,G135*BObIC!G$2,0)</f>
        <v>0</v>
      </c>
      <c r="H181">
        <f>IF(H135*BObIC!H$2&gt;0,H135*BObIC!H$2,0)</f>
        <v>0</v>
      </c>
      <c r="I181">
        <f>IF(I135*BObIC!I$2&gt;0,I135*BObIC!I$2,0)</f>
        <v>6793247.4921321273</v>
      </c>
      <c r="J181">
        <f>IF(J135*BObIC!J$2&gt;0,J135*BObIC!J$2,0)</f>
        <v>8332286.728122497</v>
      </c>
      <c r="K181">
        <f>IF(K135*BObIC!K$2&gt;0,K135*BObIC!K$2,0)</f>
        <v>0</v>
      </c>
      <c r="L181" s="38">
        <f>IF(L135*BObIC!L$2&gt;0,L135*BObIC!L$2,0)</f>
        <v>203420175.80247998</v>
      </c>
      <c r="M181" s="38">
        <f>IF(M135*BObIC!M$2&gt;0,M135*BObIC!M$2,0)</f>
        <v>73698651.695027992</v>
      </c>
      <c r="N181">
        <f>IF(N135*BObIC!N$2&gt;0,N135*BObIC!N$2,0)</f>
        <v>606987398.09124911</v>
      </c>
      <c r="O181" s="38">
        <f>IF(O135*BObIC!O$2&gt;0,O135*BObIC!O$2,0)</f>
        <v>0</v>
      </c>
      <c r="P181" s="38">
        <f>IF(P135*BObIC!P$2&gt;0,P135*BObIC!P$2,0)</f>
        <v>0</v>
      </c>
      <c r="Q181" s="38">
        <f>IF(Q135*BObIC!Q$2&gt;0,Q135*BObIC!Q$2,0)</f>
        <v>0</v>
      </c>
      <c r="R181" s="38">
        <f>IF(R135*BObIC!R$2&gt;0,R135*BObIC!R$2,0)</f>
        <v>0</v>
      </c>
      <c r="S181">
        <f>IF(S135*BObIC!S$2&gt;0,S135*BObIC!S$2,0)</f>
        <v>124870876.73737425</v>
      </c>
      <c r="T181">
        <f>IF(T135*BObIC!T$2&gt;0,T135*BObIC!T$2,0)</f>
        <v>0</v>
      </c>
      <c r="U181">
        <f>IF(U135*BObIC!U$2&gt;0,U135*BObIC!U$2,0)</f>
        <v>69584866.297464952</v>
      </c>
      <c r="V181">
        <f>IF(V135*BObIC!V$2&gt;0,V135*BObIC!V$2,0)</f>
        <v>128210652.97943871</v>
      </c>
      <c r="W181">
        <f>IF(W135*BObIC!W$2&gt;0,W135*BObIC!W$2,0)</f>
        <v>77677301.887051955</v>
      </c>
      <c r="X181">
        <f>IF(X135*BObIC!X$2&gt;0,X135*BObIC!X$2,0)</f>
        <v>0</v>
      </c>
      <c r="Y181">
        <f>IF(Y135*BObIC!Y$2&gt;0,Y135*BObIC!Y$2,0)</f>
        <v>0</v>
      </c>
      <c r="Z181" s="38">
        <f>IF(Z135*BObIC!Z$2&gt;0,Z135*BObIC!Z$2,0)</f>
        <v>0</v>
      </c>
      <c r="AA181" s="38">
        <f>IF(AA135*BObIC!AA$2&gt;0,AA135*BObIC!AA$2,0)</f>
        <v>0</v>
      </c>
      <c r="AB181" s="38">
        <f>IF(AB135*BObIC!AB$2&gt;0,AB135*BObIC!AB$2,0)</f>
        <v>55974330.778667435</v>
      </c>
      <c r="AC181">
        <f>IF(AC135*BObIC!AC$2&gt;0,AC135*BObIC!AC$2,0)</f>
        <v>132317716.05642262</v>
      </c>
      <c r="AD181">
        <f>IF(AD135*BObIC!AD$2&gt;0,AD135*BObIC!AD$2,0)</f>
        <v>583236413.42385161</v>
      </c>
      <c r="AE181">
        <f>IF(AE135*BObIC!AE$2&gt;0,AE135*BObIC!AE$2,0)</f>
        <v>2001977039.3899779</v>
      </c>
      <c r="AF181">
        <f>IF(AF135*BObIC!AF$2&gt;0,AF135*BObIC!AF$2,0)</f>
        <v>267773248.68471208</v>
      </c>
      <c r="AG181">
        <f>IF(AG135*BObIC!AG$2&gt;0,AG135*BObIC!AG$2,0)</f>
        <v>0</v>
      </c>
      <c r="AH181">
        <f>IF(AH135*BObIC!AH$2&gt;0,AH135*BObIC!AH$2,0)</f>
        <v>8943241.7045058738</v>
      </c>
      <c r="AI181">
        <f>IF(AI135*BObIC!AI$2&gt;0,AI135*BObIC!AI$2,0)</f>
        <v>0</v>
      </c>
      <c r="AJ181">
        <f>IF(AJ135*BObIC!AJ$2&gt;0,AJ135*BObIC!AJ$2,0)</f>
        <v>216462773.017326</v>
      </c>
      <c r="AK181">
        <f>IF(AK135*BObIC!AK$2&gt;0,AK135*BObIC!AK$2,0)</f>
        <v>100107601.38958654</v>
      </c>
      <c r="AL181">
        <f>IF(AL135*BObIC!AL$2&gt;0,AL135*BObIC!AL$2,0)</f>
        <v>3799582304.4012227</v>
      </c>
      <c r="AM181">
        <f>IF(AM135*BObIC!AM$2&gt;0,AM135*BObIC!AM$2,0)</f>
        <v>0</v>
      </c>
      <c r="AN181">
        <f>IF(AN135*BObIC!AN$2&gt;0,AN135*BObIC!AN$2,0)</f>
        <v>176346221.8473894</v>
      </c>
      <c r="AO181">
        <f>IF(AO135*BObIC!AO$2&gt;0,AO135*BObIC!AO$2,0)</f>
        <v>564587654.61360693</v>
      </c>
      <c r="AP181">
        <f>IF(AP135*BObIC!AP$2&gt;0,AP135*BObIC!AP$2,0)</f>
        <v>2917446419.8878522</v>
      </c>
      <c r="AQ181">
        <f>IF(AQ135*BObIC!AQ$2&gt;0,AQ135*BObIC!AQ$2,0)</f>
        <v>173923.76567771306</v>
      </c>
    </row>
    <row r="182" spans="1:43" x14ac:dyDescent="0.25">
      <c r="A182" t="s">
        <v>31</v>
      </c>
      <c r="B182">
        <f>IF(B136*BObIC!B$2&gt;0,B136*BObIC!B$2,0)</f>
        <v>56098072.774893895</v>
      </c>
      <c r="C182" s="38">
        <f>IF(C136*BObIC!C$2&gt;0,C136*BObIC!C$2,0)</f>
        <v>2436662.0939208553</v>
      </c>
      <c r="D182" s="38">
        <f>IF(D136*BObIC!D$2&gt;0,D136*BObIC!D$2,0)</f>
        <v>0</v>
      </c>
      <c r="E182">
        <f>IF(E136*BObIC!E$2&gt;0,E136*BObIC!E$2,0)</f>
        <v>15743472.985236365</v>
      </c>
      <c r="F182">
        <f>IF(F136*BObIC!F$2&gt;0,F136*BObIC!F$2,0)</f>
        <v>0</v>
      </c>
      <c r="G182">
        <f>IF(G136*BObIC!G$2&gt;0,G136*BObIC!G$2,0)</f>
        <v>156888014.52886918</v>
      </c>
      <c r="H182">
        <f>IF(H136*BObIC!H$2&gt;0,H136*BObIC!H$2,0)</f>
        <v>75523311.239915878</v>
      </c>
      <c r="I182">
        <f>IF(I136*BObIC!I$2&gt;0,I136*BObIC!I$2,0)</f>
        <v>25751496.516993158</v>
      </c>
      <c r="J182">
        <f>IF(J136*BObIC!J$2&gt;0,J136*BObIC!J$2,0)</f>
        <v>82351337.992865115</v>
      </c>
      <c r="K182">
        <f>IF(K136*BObIC!K$2&gt;0,K136*BObIC!K$2,0)</f>
        <v>134714660.19310683</v>
      </c>
      <c r="L182" s="38">
        <f>IF(L136*BObIC!L$2&gt;0,L136*BObIC!L$2,0)</f>
        <v>0</v>
      </c>
      <c r="M182" s="38">
        <f>IF(M136*BObIC!M$2&gt;0,M136*BObIC!M$2,0)</f>
        <v>0</v>
      </c>
      <c r="N182">
        <f>IF(N136*BObIC!N$2&gt;0,N136*BObIC!N$2,0)</f>
        <v>109752760.41810958</v>
      </c>
      <c r="O182" s="38">
        <f>IF(O136*BObIC!O$2&gt;0,O136*BObIC!O$2,0)</f>
        <v>101465477.08104889</v>
      </c>
      <c r="P182" s="38">
        <f>IF(P136*BObIC!P$2&gt;0,P136*BObIC!P$2,0)</f>
        <v>111778398.49073701</v>
      </c>
      <c r="Q182" s="38">
        <f>IF(Q136*BObIC!Q$2&gt;0,Q136*BObIC!Q$2,0)</f>
        <v>491017858.22832119</v>
      </c>
      <c r="R182" s="38">
        <f>IF(R136*BObIC!R$2&gt;0,R136*BObIC!R$2,0)</f>
        <v>247799015.86674467</v>
      </c>
      <c r="S182">
        <f>IF(S136*BObIC!S$2&gt;0,S136*BObIC!S$2,0)</f>
        <v>0</v>
      </c>
      <c r="T182">
        <f>IF(T136*BObIC!T$2&gt;0,T136*BObIC!T$2,0)</f>
        <v>230262927.83324483</v>
      </c>
      <c r="U182">
        <f>IF(U136*BObIC!U$2&gt;0,U136*BObIC!U$2,0)</f>
        <v>72073907.649949804</v>
      </c>
      <c r="V182">
        <f>IF(V136*BObIC!V$2&gt;0,V136*BObIC!V$2,0)</f>
        <v>25081416.003705859</v>
      </c>
      <c r="W182">
        <f>IF(W136*BObIC!W$2&gt;0,W136*BObIC!W$2,0)</f>
        <v>148116506.80739179</v>
      </c>
      <c r="X182">
        <f>IF(X136*BObIC!X$2&gt;0,X136*BObIC!X$2,0)</f>
        <v>129039757.58806014</v>
      </c>
      <c r="Y182">
        <f>IF(Y136*BObIC!Y$2&gt;0,Y136*BObIC!Y$2,0)</f>
        <v>78873269.332875311</v>
      </c>
      <c r="Z182" s="38">
        <f>IF(Z136*BObIC!Z$2&gt;0,Z136*BObIC!Z$2,0)</f>
        <v>217367862.18967819</v>
      </c>
      <c r="AA182" s="38">
        <f>IF(AA136*BObIC!AA$2&gt;0,AA136*BObIC!AA$2,0)</f>
        <v>37704800.132908024</v>
      </c>
      <c r="AB182" s="38">
        <f>IF(AB136*BObIC!AB$2&gt;0,AB136*BObIC!AB$2,0)</f>
        <v>220188332.06177557</v>
      </c>
      <c r="AC182">
        <f>IF(AC136*BObIC!AC$2&gt;0,AC136*BObIC!AC$2,0)</f>
        <v>513791303.67815852</v>
      </c>
      <c r="AD182">
        <f>IF(AD136*BObIC!AD$2&gt;0,AD136*BObIC!AD$2,0)</f>
        <v>1064634266.0805572</v>
      </c>
      <c r="AE182">
        <f>IF(AE136*BObIC!AE$2&gt;0,AE136*BObIC!AE$2,0)</f>
        <v>451125023.25163925</v>
      </c>
      <c r="AF182">
        <f>IF(AF136*BObIC!AF$2&gt;0,AF136*BObIC!AF$2,0)</f>
        <v>655984429.87469268</v>
      </c>
      <c r="AG182">
        <f>IF(AG136*BObIC!AG$2&gt;0,AG136*BObIC!AG$2,0)</f>
        <v>1069471415.7869751</v>
      </c>
      <c r="AH182">
        <f>IF(AH136*BObIC!AH$2&gt;0,AH136*BObIC!AH$2,0)</f>
        <v>212441195.16106081</v>
      </c>
      <c r="AI182">
        <f>IF(AI136*BObIC!AI$2&gt;0,AI136*BObIC!AI$2,0)</f>
        <v>350461578.09636563</v>
      </c>
      <c r="AJ182">
        <f>IF(AJ136*BObIC!AJ$2&gt;0,AJ136*BObIC!AJ$2,0)</f>
        <v>715094931.04868209</v>
      </c>
      <c r="AK182">
        <f>IF(AK136*BObIC!AK$2&gt;0,AK136*BObIC!AK$2,0)</f>
        <v>64713722.450669132</v>
      </c>
      <c r="AL182">
        <f>IF(AL136*BObIC!AL$2&gt;0,AL136*BObIC!AL$2,0)</f>
        <v>965952184.0994395</v>
      </c>
      <c r="AM182">
        <f>IF(AM136*BObIC!AM$2&gt;0,AM136*BObIC!AM$2,0)</f>
        <v>513713170.48471701</v>
      </c>
      <c r="AN182">
        <f>IF(AN136*BObIC!AN$2&gt;0,AN136*BObIC!AN$2,0)</f>
        <v>608202247.63279605</v>
      </c>
      <c r="AO182">
        <f>IF(AO136*BObIC!AO$2&gt;0,AO136*BObIC!AO$2,0)</f>
        <v>1564013390.1493833</v>
      </c>
      <c r="AP182">
        <f>IF(AP136*BObIC!AP$2&gt;0,AP136*BObIC!AP$2,0)</f>
        <v>2817738666.9182849</v>
      </c>
      <c r="AQ182">
        <f>IF(AQ136*BObIC!AQ$2&gt;0,AQ136*BObIC!AQ$2,0)</f>
        <v>0</v>
      </c>
    </row>
    <row r="183" spans="1:43" x14ac:dyDescent="0.25">
      <c r="A183" t="s">
        <v>32</v>
      </c>
      <c r="B183">
        <f>IF(B137*BObIC!B$2&gt;0,B137*BObIC!B$2,0)</f>
        <v>13473.891335296754</v>
      </c>
      <c r="C183" s="38">
        <f>IF(C137*BObIC!C$2&gt;0,C137*BObIC!C$2,0)</f>
        <v>19334.467242009963</v>
      </c>
      <c r="D183" s="38">
        <f>IF(D137*BObIC!D$2&gt;0,D137*BObIC!D$2,0)</f>
        <v>596.36074095445031</v>
      </c>
      <c r="E183">
        <f>IF(E137*BObIC!E$2&gt;0,E137*BObIC!E$2,0)</f>
        <v>909.84410825992359</v>
      </c>
      <c r="F183">
        <f>IF(F137*BObIC!F$2&gt;0,F137*BObIC!F$2,0)</f>
        <v>3.3217341133931573</v>
      </c>
      <c r="G183">
        <f>IF(G137*BObIC!G$2&gt;0,G137*BObIC!G$2,0)</f>
        <v>11749.456457709257</v>
      </c>
      <c r="H183">
        <f>IF(H137*BObIC!H$2&gt;0,H137*BObIC!H$2,0)</f>
        <v>33879.629595038437</v>
      </c>
      <c r="I183">
        <f>IF(I137*BObIC!I$2&gt;0,I137*BObIC!I$2,0)</f>
        <v>4168.0415278985483</v>
      </c>
      <c r="J183">
        <f>IF(J137*BObIC!J$2&gt;0,J137*BObIC!J$2,0)</f>
        <v>12827.078018318138</v>
      </c>
      <c r="K183">
        <f>IF(K137*BObIC!K$2&gt;0,K137*BObIC!K$2,0)</f>
        <v>12613.270482035599</v>
      </c>
      <c r="L183" s="38">
        <f>IF(L137*BObIC!L$2&gt;0,L137*BObIC!L$2,0)</f>
        <v>0</v>
      </c>
      <c r="M183" s="38">
        <f>IF(M137*BObIC!M$2&gt;0,M137*BObIC!M$2,0)</f>
        <v>0</v>
      </c>
      <c r="N183">
        <f>IF(N137*BObIC!N$2&gt;0,N137*BObIC!N$2,0)</f>
        <v>119821.35157348812</v>
      </c>
      <c r="O183" s="38">
        <f>IF(O137*BObIC!O$2&gt;0,O137*BObIC!O$2,0)</f>
        <v>4535.2802325536641</v>
      </c>
      <c r="P183" s="38">
        <f>IF(P137*BObIC!P$2&gt;0,P137*BObIC!P$2,0)</f>
        <v>9383.8022177130533</v>
      </c>
      <c r="Q183" s="38">
        <f>IF(Q137*BObIC!Q$2&gt;0,Q137*BObIC!Q$2,0)</f>
        <v>67981.098170068683</v>
      </c>
      <c r="R183" s="38">
        <f>IF(R137*BObIC!R$2&gt;0,R137*BObIC!R$2,0)</f>
        <v>4182.6548363463471</v>
      </c>
      <c r="S183">
        <f>IF(S137*BObIC!S$2&gt;0,S137*BObIC!S$2,0)</f>
        <v>0</v>
      </c>
      <c r="T183">
        <f>IF(T137*BObIC!T$2&gt;0,T137*BObIC!T$2,0)</f>
        <v>91310.857964964496</v>
      </c>
      <c r="U183">
        <f>IF(U137*BObIC!U$2&gt;0,U137*BObIC!U$2,0)</f>
        <v>26699.371324585998</v>
      </c>
      <c r="V183">
        <f>IF(V137*BObIC!V$2&gt;0,V137*BObIC!V$2,0)</f>
        <v>0</v>
      </c>
      <c r="W183">
        <f>IF(W137*BObIC!W$2&gt;0,W137*BObIC!W$2,0)</f>
        <v>13093.486079909793</v>
      </c>
      <c r="X183">
        <f>IF(X137*BObIC!X$2&gt;0,X137*BObIC!X$2,0)</f>
        <v>7713.7252350989347</v>
      </c>
      <c r="Y183">
        <f>IF(Y137*BObIC!Y$2&gt;0,Y137*BObIC!Y$2,0)</f>
        <v>6014.0404882007342</v>
      </c>
      <c r="Z183" s="38">
        <f>IF(Z137*BObIC!Z$2&gt;0,Z137*BObIC!Z$2,0)</f>
        <v>31896.375820449462</v>
      </c>
      <c r="AA183" s="38">
        <f>IF(AA137*BObIC!AA$2&gt;0,AA137*BObIC!AA$2,0)</f>
        <v>8683.8791055519268</v>
      </c>
      <c r="AB183" s="38">
        <f>IF(AB137*BObIC!AB$2&gt;0,AB137*BObIC!AB$2,0)</f>
        <v>2759.6246794439689</v>
      </c>
      <c r="AC183">
        <f>IF(AC137*BObIC!AC$2&gt;0,AC137*BObIC!AC$2,0)</f>
        <v>0</v>
      </c>
      <c r="AD183">
        <f>IF(AD137*BObIC!AD$2&gt;0,AD137*BObIC!AD$2,0)</f>
        <v>18182.449705338706</v>
      </c>
      <c r="AE183">
        <f>IF(AE137*BObIC!AE$2&gt;0,AE137*BObIC!AE$2,0)</f>
        <v>8191.8520922033786</v>
      </c>
      <c r="AF183">
        <f>IF(AF137*BObIC!AF$2&gt;0,AF137*BObIC!AF$2,0)</f>
        <v>10040.310112328465</v>
      </c>
      <c r="AG183">
        <f>IF(AG137*BObIC!AG$2&gt;0,AG137*BObIC!AG$2,0)</f>
        <v>4685.6883192494397</v>
      </c>
      <c r="AH183">
        <f>IF(AH137*BObIC!AH$2&gt;0,AH137*BObIC!AH$2,0)</f>
        <v>1903.3656897959208</v>
      </c>
      <c r="AI183">
        <f>IF(AI137*BObIC!AI$2&gt;0,AI137*BObIC!AI$2,0)</f>
        <v>1714.8505169629923</v>
      </c>
      <c r="AJ183">
        <f>IF(AJ137*BObIC!AJ$2&gt;0,AJ137*BObIC!AJ$2,0)</f>
        <v>4951.8609295011502</v>
      </c>
      <c r="AK183">
        <f>IF(AK137*BObIC!AK$2&gt;0,AK137*BObIC!AK$2,0)</f>
        <v>3420.8011044954196</v>
      </c>
      <c r="AL183">
        <f>IF(AL137*BObIC!AL$2&gt;0,AL137*BObIC!AL$2,0)</f>
        <v>0</v>
      </c>
      <c r="AM183">
        <f>IF(AM137*BObIC!AM$2&gt;0,AM137*BObIC!AM$2,0)</f>
        <v>2826.8566515961074</v>
      </c>
      <c r="AN183">
        <f>IF(AN137*BObIC!AN$2&gt;0,AN137*BObIC!AN$2,0)</f>
        <v>5003.2740550339186</v>
      </c>
      <c r="AO183">
        <f>IF(AO137*BObIC!AO$2&gt;0,AO137*BObIC!AO$2,0)</f>
        <v>31654.086108997231</v>
      </c>
      <c r="AP183">
        <f>IF(AP137*BObIC!AP$2&gt;0,AP137*BObIC!AP$2,0)</f>
        <v>0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topLeftCell="A25" workbookViewId="0">
      <pane xSplit="1" topLeftCell="B1" activePane="topRight" state="frozen"/>
      <selection pane="topRight" activeCell="G12" sqref="G12"/>
    </sheetView>
  </sheetViews>
  <sheetFormatPr defaultRowHeight="15" x14ac:dyDescent="0.25"/>
  <cols>
    <col min="1" max="1" width="23.28515625" customWidth="1"/>
    <col min="2" max="2" width="25" customWidth="1"/>
    <col min="16" max="16" width="13.28515625" customWidth="1"/>
    <col min="17" max="17" width="13.140625" customWidth="1"/>
  </cols>
  <sheetData>
    <row r="1" spans="1:44" x14ac:dyDescent="0.25">
      <c r="A1" s="1" t="s">
        <v>222</v>
      </c>
    </row>
    <row r="2" spans="1:44" x14ac:dyDescent="0.2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25">
      <c r="A3" t="s">
        <v>129</v>
      </c>
      <c r="B3" t="s">
        <v>89</v>
      </c>
      <c r="C3">
        <f>'OECD TTL'!C9</f>
        <v>4722.3</v>
      </c>
      <c r="D3" t="e">
        <f>'OECD TTL'!$D9*'SIOM from DLIM'!C142/SUM('SIOM from DLIM'!$C142:$D142)</f>
        <v>#DIV/0!</v>
      </c>
      <c r="E3" t="e">
        <f>'OECD TTL'!$D9*'SIOM from DLIM'!D142/SUM('SIOM from DLIM'!$C142:$D142)</f>
        <v>#DIV/0!</v>
      </c>
      <c r="F3">
        <f>'OECD TTL'!E9</f>
        <v>3.5</v>
      </c>
      <c r="G3">
        <f>'OECD TTL'!F9</f>
        <v>0</v>
      </c>
      <c r="H3">
        <f>'OECD TTL'!G9</f>
        <v>27898.7</v>
      </c>
      <c r="I3">
        <f>'OECD TTL'!H9</f>
        <v>1366.4</v>
      </c>
      <c r="J3">
        <f>'OECD TTL'!I9</f>
        <v>939.5</v>
      </c>
      <c r="K3">
        <f>'OECD TTL'!J9</f>
        <v>502.4</v>
      </c>
      <c r="L3">
        <f>'OECD TTL'!K9</f>
        <v>65.5</v>
      </c>
      <c r="M3" t="e">
        <f>'OECD TTL'!$L9*'SIOM from DLIM'!L142/SUM('SIOM from DLIM'!$L142:$M142)</f>
        <v>#DIV/0!</v>
      </c>
      <c r="N3" t="e">
        <f>'OECD TTL'!$L9*'SIOM from DLIM'!M142/SUM('SIOM from DLIM'!$L142:$M142)</f>
        <v>#DIV/0!</v>
      </c>
      <c r="O3">
        <f>'OECD TTL'!M9</f>
        <v>591.79999999999995</v>
      </c>
      <c r="P3" t="e">
        <f>'OECD TTL'!$N9*'SIOM from DLIM'!O142/SUM('SIOM from DLIM'!$O142:$P142)</f>
        <v>#DIV/0!</v>
      </c>
      <c r="Q3" t="e">
        <f>'OECD TTL'!$N9*'SIOM from DLIM'!P142/SUM('SIOM from DLIM'!$O142:$P142)</f>
        <v>#DIV/0!</v>
      </c>
      <c r="R3" t="e">
        <f>'OECD TTL'!$O9*'SIOM from DLIM'!Q142/SUM('SIOM from DLIM'!$Q142:$R142)</f>
        <v>#DIV/0!</v>
      </c>
      <c r="S3" t="e">
        <f>'OECD TTL'!$O9*'SIOM from DLIM'!R142/SUM('SIOM from DLIM'!$Q142:$R142)</f>
        <v>#DIV/0!</v>
      </c>
      <c r="T3">
        <f>'OECD TTL'!P9</f>
        <v>31.8</v>
      </c>
      <c r="U3">
        <f>'OECD TTL'!Q9</f>
        <v>21.2</v>
      </c>
      <c r="V3">
        <f>'OECD TTL'!R9</f>
        <v>21.4</v>
      </c>
      <c r="W3">
        <f>'OECD TTL'!S9</f>
        <v>30.1</v>
      </c>
      <c r="X3">
        <f>'OECD TTL'!T9</f>
        <v>19</v>
      </c>
      <c r="Y3">
        <f>'OECD TTL'!U9</f>
        <v>34.1</v>
      </c>
      <c r="Z3">
        <f>'OECD TTL'!V9</f>
        <v>124.8</v>
      </c>
      <c r="AA3" t="e">
        <f>'OECD TTL'!$W9*'SIOM from DLIM'!Z142/SUM('SIOM from DLIM'!$Z142:$AB142)</f>
        <v>#DIV/0!</v>
      </c>
      <c r="AB3" t="e">
        <f>'OECD TTL'!$W9*'SIOM from DLIM'!AA142/SUM('SIOM from DLIM'!$Z142:$AB142)</f>
        <v>#DIV/0!</v>
      </c>
      <c r="AC3" t="e">
        <f>'OECD TTL'!$W9*'SIOM from DLIM'!AB142/SUM('SIOM from DLIM'!$Z142:$AB142)</f>
        <v>#DIV/0!</v>
      </c>
      <c r="AD3">
        <f>'OECD TTL'!X9</f>
        <v>313.8</v>
      </c>
      <c r="AE3">
        <f>'OECD TTL'!Y9</f>
        <v>1580.4</v>
      </c>
      <c r="AF3">
        <f>'OECD TTL'!Z9</f>
        <v>146.30000000000001</v>
      </c>
      <c r="AG3">
        <f>'OECD TTL'!AA9</f>
        <v>3624.3</v>
      </c>
      <c r="AH3">
        <f>'OECD TTL'!AB9</f>
        <v>30.5</v>
      </c>
      <c r="AI3">
        <f>'OECD TTL'!AC9</f>
        <v>3.1</v>
      </c>
      <c r="AJ3">
        <f>'OECD TTL'!AD9</f>
        <v>14</v>
      </c>
      <c r="AK3">
        <f>'OECD TTL'!AE9</f>
        <v>24</v>
      </c>
      <c r="AL3">
        <f>'OECD TTL'!AF9</f>
        <v>41.4</v>
      </c>
      <c r="AM3">
        <f>'OECD TTL'!AG9</f>
        <v>422.6</v>
      </c>
      <c r="AN3">
        <f>'OECD TTL'!AH9</f>
        <v>367.4</v>
      </c>
      <c r="AO3">
        <f>'OECD TTL'!AI9</f>
        <v>279.39999999999998</v>
      </c>
      <c r="AP3">
        <f>'OECD TTL'!AJ9</f>
        <v>265.5</v>
      </c>
      <c r="AQ3">
        <f>'OECD TTL'!AK9</f>
        <v>265.39999999999998</v>
      </c>
      <c r="AR3">
        <f>'OECD TTL'!AL9</f>
        <v>0</v>
      </c>
    </row>
    <row r="4" spans="1:44" x14ac:dyDescent="0.25">
      <c r="A4" s="20" t="s">
        <v>90</v>
      </c>
      <c r="B4" t="s">
        <v>90</v>
      </c>
      <c r="C4" t="e">
        <f>'OECD TTL'!C$10*'SIOM from DLIM'!B143/SUM('SIOM from DLIM'!B$143:B$144)</f>
        <v>#DIV/0!</v>
      </c>
      <c r="D4" s="30" t="e">
        <f>'OECD TTL'!$D$10*'SIOM from DLIM'!C143/SUM('SIOM from DLIM'!$C$143:$D$144)</f>
        <v>#DIV/0!</v>
      </c>
      <c r="E4" s="30" t="e">
        <f>'OECD TTL'!$D$10*'SIOM from DLIM'!D143/SUM('SIOM from DLIM'!$C$143:$D$144)</f>
        <v>#DIV/0!</v>
      </c>
      <c r="F4" t="e">
        <f>'OECD TTL'!E$10*'SIOM from DLIM'!D143/SUM('SIOM from DLIM'!D$143:D$144)</f>
        <v>#DIV/0!</v>
      </c>
      <c r="G4" t="e">
        <f>'OECD TTL'!F$10*'SIOM from DLIM'!E143/SUM('SIOM from DLIM'!E$143:E$144)</f>
        <v>#DIV/0!</v>
      </c>
      <c r="H4" t="e">
        <f>'OECD TTL'!G$10*'SIOM from DLIM'!F143/SUM('SIOM from DLIM'!F$143:F$144)</f>
        <v>#DIV/0!</v>
      </c>
      <c r="I4" t="e">
        <f>'OECD TTL'!H$10*'SIOM from DLIM'!G143/SUM('SIOM from DLIM'!G$143:G$144)</f>
        <v>#DIV/0!</v>
      </c>
      <c r="J4" t="e">
        <f>'OECD TTL'!I$10*'SIOM from DLIM'!H143/SUM('SIOM from DLIM'!H$143:H$144)</f>
        <v>#DIV/0!</v>
      </c>
      <c r="K4" t="e">
        <f>'OECD TTL'!J$10*'SIOM from DLIM'!I143/SUM('SIOM from DLIM'!I$143:I$144)</f>
        <v>#DIV/0!</v>
      </c>
      <c r="L4" t="e">
        <f>'OECD TTL'!K$10*'SIOM from DLIM'!J143/SUM('SIOM from DLIM'!J$143:J$144)</f>
        <v>#DIV/0!</v>
      </c>
      <c r="M4" s="30">
        <f>'OECD TTL'!$L$10*'SIOM from DLIM'!L143/SUM('SIOM from DLIM'!$L$143:$M$144)</f>
        <v>2150.6813427144948</v>
      </c>
      <c r="N4" s="30">
        <f>'OECD TTL'!$L$10*'SIOM from DLIM'!M143/SUM('SIOM from DLIM'!$L$143:$M$144)</f>
        <v>14.588417984852603</v>
      </c>
      <c r="O4">
        <f>'OECD TTL'!M$10*'SIOM from DLIM'!L143/SUM('SIOM from DLIM'!L$143:L$144)</f>
        <v>117.75063676264611</v>
      </c>
      <c r="P4" s="30" t="e">
        <f>'OECD TTL'!$N$10*'SIOM from DLIM'!O143/SUM('SIOM from DLIM'!$O$143:$P$144)</f>
        <v>#DIV/0!</v>
      </c>
      <c r="Q4" s="30" t="e">
        <f>'OECD TTL'!$N$10*'SIOM from DLIM'!P143/SUM('SIOM from DLIM'!$O$143:$P$144)</f>
        <v>#DIV/0!</v>
      </c>
      <c r="R4" s="30">
        <f>'OECD TTL'!$O$10*'SIOM from DLIM'!Q143/SUM('SIOM from DLIM'!$Q$143:$R$144)</f>
        <v>3659.1000000000004</v>
      </c>
      <c r="S4" s="30">
        <f>'OECD TTL'!$O$10*'SIOM from DLIM'!R143/SUM('SIOM from DLIM'!$Q$143:$R$144)</f>
        <v>0</v>
      </c>
      <c r="T4" t="e">
        <f>'OECD TTL'!P$10*'SIOM from DLIM'!O143/SUM('SIOM from DLIM'!O$143:O$144)</f>
        <v>#DIV/0!</v>
      </c>
      <c r="U4" t="e">
        <f>'OECD TTL'!Q$10*'SIOM from DLIM'!P143/SUM('SIOM from DLIM'!P$143:P$144)</f>
        <v>#DIV/0!</v>
      </c>
      <c r="V4">
        <f>'OECD TTL'!R$10*'SIOM from DLIM'!Q143/SUM('SIOM from DLIM'!Q$143:Q$144)</f>
        <v>49.2</v>
      </c>
      <c r="W4" t="e">
        <f>'OECD TTL'!S$10*'SIOM from DLIM'!R143/SUM('SIOM from DLIM'!R$143:R$144)</f>
        <v>#DIV/0!</v>
      </c>
      <c r="X4" t="e">
        <f>'OECD TTL'!T$10*'SIOM from DLIM'!S143/SUM('SIOM from DLIM'!S$143:S$144)</f>
        <v>#DIV/0!</v>
      </c>
      <c r="Y4" t="e">
        <f>'OECD TTL'!U$10*'SIOM from DLIM'!T143/SUM('SIOM from DLIM'!T$143:T$144)</f>
        <v>#DIV/0!</v>
      </c>
      <c r="Z4" t="e">
        <f>'OECD TTL'!V$10*'SIOM from DLIM'!U143/SUM('SIOM from DLIM'!U$143:U$144)</f>
        <v>#DIV/0!</v>
      </c>
      <c r="AA4" s="30" t="e">
        <f>'OECD TTL'!$W$10*'SIOM from DLIM'!Z143/SUM('SIOM from DLIM'!$Z$143:$AB$144)</f>
        <v>#DIV/0!</v>
      </c>
      <c r="AB4" s="30" t="e">
        <f>'OECD TTL'!$W$10*'SIOM from DLIM'!AA143/SUM('SIOM from DLIM'!$Z$143:$AB$144)</f>
        <v>#DIV/0!</v>
      </c>
      <c r="AC4" s="30" t="e">
        <f>'OECD TTL'!$W$10*'SIOM from DLIM'!AB143/SUM('SIOM from DLIM'!$Z$143:$AB$144)</f>
        <v>#DIV/0!</v>
      </c>
      <c r="AD4" t="e">
        <f>'OECD TTL'!X$10*'SIOM from DLIM'!W143/SUM('SIOM from DLIM'!W$143:W$144)</f>
        <v>#DIV/0!</v>
      </c>
      <c r="AE4" t="e">
        <f>'OECD TTL'!Y$10*'SIOM from DLIM'!X143/SUM('SIOM from DLIM'!X$143:X$144)</f>
        <v>#DIV/0!</v>
      </c>
      <c r="AF4">
        <f>'OECD TTL'!Z$10*'SIOM from DLIM'!Y143/SUM('SIOM from DLIM'!Y$143:Y$144)</f>
        <v>0</v>
      </c>
      <c r="AG4" t="e">
        <f>'OECD TTL'!AA$10*'SIOM from DLIM'!Z143/SUM('SIOM from DLIM'!Z$143:Z$144)</f>
        <v>#DIV/0!</v>
      </c>
      <c r="AH4" t="e">
        <f>'OECD TTL'!AB$10*'SIOM from DLIM'!AA143/SUM('SIOM from DLIM'!AA$143:AA$144)</f>
        <v>#DIV/0!</v>
      </c>
      <c r="AI4" t="e">
        <f>'OECD TTL'!AC$10*'SIOM from DLIM'!AB143/SUM('SIOM from DLIM'!AB$143:AB$144)</f>
        <v>#DIV/0!</v>
      </c>
      <c r="AJ4" t="e">
        <f>'OECD TTL'!AD$10*'SIOM from DLIM'!AC143/SUM('SIOM from DLIM'!AC$143:AC$144)</f>
        <v>#DIV/0!</v>
      </c>
      <c r="AK4" t="e">
        <f>'OECD TTL'!AE$10*'SIOM from DLIM'!AD143/SUM('SIOM from DLIM'!AD$143:AD$144)</f>
        <v>#DIV/0!</v>
      </c>
      <c r="AL4" t="e">
        <f>'OECD TTL'!AF$10*'SIOM from DLIM'!AE143/SUM('SIOM from DLIM'!AE$143:AE$144)</f>
        <v>#DIV/0!</v>
      </c>
      <c r="AM4" t="e">
        <f>'OECD TTL'!AG$10*'SIOM from DLIM'!AF143/SUM('SIOM from DLIM'!AF$143:AF$144)</f>
        <v>#DIV/0!</v>
      </c>
      <c r="AN4" t="e">
        <f>'OECD TTL'!AH$10*'SIOM from DLIM'!AG143/SUM('SIOM from DLIM'!AG$143:AG$144)</f>
        <v>#DIV/0!</v>
      </c>
      <c r="AO4" t="e">
        <f>'OECD TTL'!AI$10*'SIOM from DLIM'!AH143/SUM('SIOM from DLIM'!AH$143:AH$144)</f>
        <v>#DIV/0!</v>
      </c>
      <c r="AP4" t="e">
        <f>'OECD TTL'!AJ$10*'SIOM from DLIM'!AI143/SUM('SIOM from DLIM'!AI$143:AI$144)</f>
        <v>#DIV/0!</v>
      </c>
      <c r="AQ4" t="e">
        <f>'OECD TTL'!AK$10*'SIOM from DLIM'!AJ143/SUM('SIOM from DLIM'!AJ$143:AJ$144)</f>
        <v>#DIV/0!</v>
      </c>
      <c r="AR4" t="e">
        <f>'OECD TTL'!AL$10*'SIOM from DLIM'!AK143/SUM('SIOM from DLIM'!AK$143:AK$144)</f>
        <v>#DIV/0!</v>
      </c>
    </row>
    <row r="5" spans="1:44" x14ac:dyDescent="0.25">
      <c r="A5" s="20" t="s">
        <v>91</v>
      </c>
      <c r="B5" t="s">
        <v>91</v>
      </c>
      <c r="C5" t="e">
        <f>'OECD TTL'!C$10*'SIOM from DLIM'!B144/SUM('SIOM from DLIM'!B$143:B$144)</f>
        <v>#DIV/0!</v>
      </c>
      <c r="D5" s="30" t="e">
        <f>'OECD TTL'!$D$10*'SIOM from DLIM'!C144/SUM('SIOM from DLIM'!$C$143:$D$144)</f>
        <v>#DIV/0!</v>
      </c>
      <c r="E5" s="30" t="e">
        <f>'OECD TTL'!$D$10*'SIOM from DLIM'!D144/SUM('SIOM from DLIM'!$C$143:$D$144)</f>
        <v>#DIV/0!</v>
      </c>
      <c r="F5" t="e">
        <f>'OECD TTL'!E$10*'SIOM from DLIM'!D144/SUM('SIOM from DLIM'!D$143:D$144)</f>
        <v>#DIV/0!</v>
      </c>
      <c r="G5" t="e">
        <f>'OECD TTL'!F$10*'SIOM from DLIM'!E144/SUM('SIOM from DLIM'!E$143:E$144)</f>
        <v>#DIV/0!</v>
      </c>
      <c r="H5" t="e">
        <f>'OECD TTL'!G$10*'SIOM from DLIM'!F144/SUM('SIOM from DLIM'!F$143:F$144)</f>
        <v>#DIV/0!</v>
      </c>
      <c r="I5" t="e">
        <f>'OECD TTL'!H$10*'SIOM from DLIM'!G144/SUM('SIOM from DLIM'!G$143:G$144)</f>
        <v>#DIV/0!</v>
      </c>
      <c r="J5" t="e">
        <f>'OECD TTL'!I$10*'SIOM from DLIM'!H144/SUM('SIOM from DLIM'!H$143:H$144)</f>
        <v>#DIV/0!</v>
      </c>
      <c r="K5" t="e">
        <f>'OECD TTL'!J$10*'SIOM from DLIM'!I144/SUM('SIOM from DLIM'!I$143:I$144)</f>
        <v>#DIV/0!</v>
      </c>
      <c r="L5" t="e">
        <f>'OECD TTL'!K$10*'SIOM from DLIM'!J144/SUM('SIOM from DLIM'!J$143:J$144)</f>
        <v>#DIV/0!</v>
      </c>
      <c r="M5" s="30">
        <f>'OECD TTL'!$L$10*'SIOM from DLIM'!L144/SUM('SIOM from DLIM'!$L$143:$M$144)</f>
        <v>2150.6580821431648</v>
      </c>
      <c r="N5" s="30">
        <f>'OECD TTL'!$L$10*'SIOM from DLIM'!M144/SUM('SIOM from DLIM'!$L$143:$M$144)</f>
        <v>14.472157157488239</v>
      </c>
      <c r="O5">
        <f>'OECD TTL'!M$10*'SIOM from DLIM'!L144/SUM('SIOM from DLIM'!L$143:L$144)</f>
        <v>117.74936323735385</v>
      </c>
      <c r="P5" s="30" t="e">
        <f>'OECD TTL'!$N$10*'SIOM from DLIM'!O144/SUM('SIOM from DLIM'!$O$143:$P$144)</f>
        <v>#DIV/0!</v>
      </c>
      <c r="Q5" s="30" t="e">
        <f>'OECD TTL'!$N$10*'SIOM from DLIM'!P144/SUM('SIOM from DLIM'!$O$143:$P$144)</f>
        <v>#DIV/0!</v>
      </c>
      <c r="R5" s="30">
        <f>'OECD TTL'!$O$10*'SIOM from DLIM'!Q144/SUM('SIOM from DLIM'!$Q$143:$R$144)</f>
        <v>0</v>
      </c>
      <c r="S5" s="30">
        <f>'OECD TTL'!$O$10*'SIOM from DLIM'!R144/SUM('SIOM from DLIM'!$Q$143:$R$144)</f>
        <v>0</v>
      </c>
      <c r="T5" t="e">
        <f>'OECD TTL'!P$10*'SIOM from DLIM'!O144/SUM('SIOM from DLIM'!O$143:O$144)</f>
        <v>#DIV/0!</v>
      </c>
      <c r="U5" t="e">
        <f>'OECD TTL'!Q$10*'SIOM from DLIM'!P144/SUM('SIOM from DLIM'!P$143:P$144)</f>
        <v>#DIV/0!</v>
      </c>
      <c r="V5">
        <f>'OECD TTL'!R$10*'SIOM from DLIM'!Q144/SUM('SIOM from DLIM'!Q$143:Q$144)</f>
        <v>0</v>
      </c>
      <c r="W5" t="e">
        <f>'OECD TTL'!S$10*'SIOM from DLIM'!R144/SUM('SIOM from DLIM'!R$143:R$144)</f>
        <v>#DIV/0!</v>
      </c>
      <c r="X5" t="e">
        <f>'OECD TTL'!T$10*'SIOM from DLIM'!S144/SUM('SIOM from DLIM'!S$143:S$144)</f>
        <v>#DIV/0!</v>
      </c>
      <c r="Y5" t="e">
        <f>'OECD TTL'!U$10*'SIOM from DLIM'!T144/SUM('SIOM from DLIM'!T$143:T$144)</f>
        <v>#DIV/0!</v>
      </c>
      <c r="Z5" t="e">
        <f>'OECD TTL'!V$10*'SIOM from DLIM'!U144/SUM('SIOM from DLIM'!U$143:U$144)</f>
        <v>#DIV/0!</v>
      </c>
      <c r="AA5" s="30" t="e">
        <f>'OECD TTL'!$W$10*'SIOM from DLIM'!Z144/SUM('SIOM from DLIM'!$Z$143:$AB$144)</f>
        <v>#DIV/0!</v>
      </c>
      <c r="AB5" s="30" t="e">
        <f>'OECD TTL'!$W$10*'SIOM from DLIM'!AA144/SUM('SIOM from DLIM'!$Z$143:$AB$144)</f>
        <v>#DIV/0!</v>
      </c>
      <c r="AC5" s="30" t="e">
        <f>'OECD TTL'!$W$10*'SIOM from DLIM'!AB144/SUM('SIOM from DLIM'!$Z$143:$AB$144)</f>
        <v>#DIV/0!</v>
      </c>
      <c r="AD5" t="e">
        <f>'OECD TTL'!X$10*'SIOM from DLIM'!W144/SUM('SIOM from DLIM'!W$143:W$144)</f>
        <v>#DIV/0!</v>
      </c>
      <c r="AE5" t="e">
        <f>'OECD TTL'!Y$10*'SIOM from DLIM'!X144/SUM('SIOM from DLIM'!X$143:X$144)</f>
        <v>#DIV/0!</v>
      </c>
      <c r="AF5">
        <f>'OECD TTL'!Z$10*'SIOM from DLIM'!Y144/SUM('SIOM from DLIM'!Y$143:Y$144)</f>
        <v>293</v>
      </c>
      <c r="AG5" t="e">
        <f>'OECD TTL'!AA$10*'SIOM from DLIM'!Z144/SUM('SIOM from DLIM'!Z$143:Z$144)</f>
        <v>#DIV/0!</v>
      </c>
      <c r="AH5" t="e">
        <f>'OECD TTL'!AB$10*'SIOM from DLIM'!AA144/SUM('SIOM from DLIM'!AA$143:AA$144)</f>
        <v>#DIV/0!</v>
      </c>
      <c r="AI5" t="e">
        <f>'OECD TTL'!AC$10*'SIOM from DLIM'!AB144/SUM('SIOM from DLIM'!AB$143:AB$144)</f>
        <v>#DIV/0!</v>
      </c>
      <c r="AJ5" t="e">
        <f>'OECD TTL'!AD$10*'SIOM from DLIM'!AC144/SUM('SIOM from DLIM'!AC$143:AC$144)</f>
        <v>#DIV/0!</v>
      </c>
      <c r="AK5" t="e">
        <f>'OECD TTL'!AE$10*'SIOM from DLIM'!AD144/SUM('SIOM from DLIM'!AD$143:AD$144)</f>
        <v>#DIV/0!</v>
      </c>
      <c r="AL5" t="e">
        <f>'OECD TTL'!AF$10*'SIOM from DLIM'!AE144/SUM('SIOM from DLIM'!AE$143:AE$144)</f>
        <v>#DIV/0!</v>
      </c>
      <c r="AM5" t="e">
        <f>'OECD TTL'!AG$10*'SIOM from DLIM'!AF144/SUM('SIOM from DLIM'!AF$143:AF$144)</f>
        <v>#DIV/0!</v>
      </c>
      <c r="AN5" t="e">
        <f>'OECD TTL'!AH$10*'SIOM from DLIM'!AG144/SUM('SIOM from DLIM'!AG$143:AG$144)</f>
        <v>#DIV/0!</v>
      </c>
      <c r="AO5" t="e">
        <f>'OECD TTL'!AI$10*'SIOM from DLIM'!AH144/SUM('SIOM from DLIM'!AH$143:AH$144)</f>
        <v>#DIV/0!</v>
      </c>
      <c r="AP5" t="e">
        <f>'OECD TTL'!AJ$10*'SIOM from DLIM'!AI144/SUM('SIOM from DLIM'!AI$143:AI$144)</f>
        <v>#DIV/0!</v>
      </c>
      <c r="AQ5" t="e">
        <f>'OECD TTL'!AK$10*'SIOM from DLIM'!AJ144/SUM('SIOM from DLIM'!AJ$143:AJ$144)</f>
        <v>#DIV/0!</v>
      </c>
      <c r="AR5" t="e">
        <f>'OECD TTL'!AL$10*'SIOM from DLIM'!AK144/SUM('SIOM from DLIM'!AK$143:AK$144)</f>
        <v>#DIV/0!</v>
      </c>
    </row>
    <row r="6" spans="1:44" x14ac:dyDescent="0.25">
      <c r="A6" t="s">
        <v>131</v>
      </c>
      <c r="B6" t="s">
        <v>92</v>
      </c>
      <c r="C6">
        <f>'OECD TTL'!C11</f>
        <v>13.4</v>
      </c>
      <c r="D6" t="e">
        <f>'OECD TTL'!$D11*'SIOM from DLIM'!C145/SUM('SIOM from DLIM'!$C145:$D145)</f>
        <v>#DIV/0!</v>
      </c>
      <c r="E6" t="e">
        <f>'OECD TTL'!$D11*'SIOM from DLIM'!D145/SUM('SIOM from DLIM'!$C145:$D145)</f>
        <v>#DIV/0!</v>
      </c>
      <c r="F6">
        <f>'OECD TTL'!E11</f>
        <v>34</v>
      </c>
      <c r="G6">
        <f>'OECD TTL'!F11</f>
        <v>0</v>
      </c>
      <c r="H6">
        <f>'OECD TTL'!G11</f>
        <v>14.9</v>
      </c>
      <c r="I6">
        <f>'OECD TTL'!H11</f>
        <v>6.7</v>
      </c>
      <c r="J6">
        <f>'OECD TTL'!I11</f>
        <v>2.1</v>
      </c>
      <c r="K6">
        <f>'OECD TTL'!J11</f>
        <v>25.5</v>
      </c>
      <c r="L6">
        <f>'OECD TTL'!K11</f>
        <v>515.29999999999995</v>
      </c>
      <c r="M6">
        <f>'OECD TTL'!$L11*'SIOM from DLIM'!L145/SUM('SIOM from DLIM'!$L145:$M145)</f>
        <v>621.12505596691915</v>
      </c>
      <c r="N6">
        <f>'OECD TTL'!$L11*'SIOM from DLIM'!M145/SUM('SIOM from DLIM'!$L145:$M145)</f>
        <v>33.774944033080764</v>
      </c>
      <c r="O6">
        <f>'OECD TTL'!M11</f>
        <v>18.5</v>
      </c>
      <c r="P6">
        <f>'OECD TTL'!$N11*'SIOM from DLIM'!O145/SUM('SIOM from DLIM'!$O145:$P145)</f>
        <v>12.194261989418006</v>
      </c>
      <c r="Q6">
        <f>'OECD TTL'!$N11*'SIOM from DLIM'!P145/SUM('SIOM from DLIM'!$O145:$P145)</f>
        <v>739.40573801058201</v>
      </c>
      <c r="R6">
        <f>'OECD TTL'!$O11*'SIOM from DLIM'!Q145/SUM('SIOM from DLIM'!$Q145:$R145)</f>
        <v>7731.9421725807133</v>
      </c>
      <c r="S6">
        <f>'OECD TTL'!$O11*'SIOM from DLIM'!R145/SUM('SIOM from DLIM'!$Q145:$R145)</f>
        <v>1393.7578274192872</v>
      </c>
      <c r="T6">
        <f>'OECD TTL'!P11</f>
        <v>449.9</v>
      </c>
      <c r="U6">
        <f>'OECD TTL'!Q11</f>
        <v>142.6</v>
      </c>
      <c r="V6">
        <f>'OECD TTL'!R11</f>
        <v>287</v>
      </c>
      <c r="W6">
        <f>'OECD TTL'!S11</f>
        <v>211.1</v>
      </c>
      <c r="X6">
        <f>'OECD TTL'!T11</f>
        <v>79.2</v>
      </c>
      <c r="Y6">
        <f>'OECD TTL'!U11</f>
        <v>77.099999999999994</v>
      </c>
      <c r="Z6">
        <f>'OECD TTL'!V11</f>
        <v>72.099999999999994</v>
      </c>
      <c r="AA6">
        <f>'OECD TTL'!$W11*'SIOM from DLIM'!Z145/SUM('SIOM from DLIM'!$Z145:$AB145)</f>
        <v>0</v>
      </c>
      <c r="AB6">
        <f>'OECD TTL'!$W11*'SIOM from DLIM'!AA145/SUM('SIOM from DLIM'!$Z145:$AB145)</f>
        <v>0</v>
      </c>
      <c r="AC6">
        <f>'OECD TTL'!$W11*'SIOM from DLIM'!AB145/SUM('SIOM from DLIM'!$Z145:$AB145)</f>
        <v>115.3</v>
      </c>
      <c r="AD6">
        <f>'OECD TTL'!X11</f>
        <v>814.1</v>
      </c>
      <c r="AE6">
        <f>'OECD TTL'!Y11</f>
        <v>38.6</v>
      </c>
      <c r="AF6">
        <f>'OECD TTL'!Z11</f>
        <v>13.9</v>
      </c>
      <c r="AG6">
        <f>'OECD TTL'!AA11</f>
        <v>7.7</v>
      </c>
      <c r="AH6">
        <f>'OECD TTL'!AB11</f>
        <v>0.8</v>
      </c>
      <c r="AI6">
        <f>'OECD TTL'!AC11</f>
        <v>1.9</v>
      </c>
      <c r="AJ6">
        <f>'OECD TTL'!AD11</f>
        <v>1.4</v>
      </c>
      <c r="AK6">
        <f>'OECD TTL'!AE11</f>
        <v>2.2000000000000002</v>
      </c>
      <c r="AL6">
        <f>'OECD TTL'!AF11</f>
        <v>20.7</v>
      </c>
      <c r="AM6">
        <f>'OECD TTL'!AG11</f>
        <v>11.2</v>
      </c>
      <c r="AN6">
        <f>'OECD TTL'!AH11</f>
        <v>18.5</v>
      </c>
      <c r="AO6">
        <f>'OECD TTL'!AI11</f>
        <v>3.1</v>
      </c>
      <c r="AP6">
        <f>'OECD TTL'!AJ11</f>
        <v>4.2</v>
      </c>
      <c r="AQ6">
        <f>'OECD TTL'!AK11</f>
        <v>10.199999999999999</v>
      </c>
      <c r="AR6">
        <f>'OECD TTL'!AL11</f>
        <v>0</v>
      </c>
    </row>
    <row r="7" spans="1:44" x14ac:dyDescent="0.25">
      <c r="A7" t="s">
        <v>132</v>
      </c>
      <c r="C7">
        <f>'OECD TTL'!C12</f>
        <v>9.4</v>
      </c>
      <c r="D7" t="e">
        <f>'OECD TTL'!$D12*'SIOM from DLIM'!C146/SUM('SIOM from DLIM'!$C146:$D146)</f>
        <v>#DIV/0!</v>
      </c>
      <c r="E7" t="e">
        <f>'OECD TTL'!$D12*'SIOM from DLIM'!D146/SUM('SIOM from DLIM'!$C146:$D146)</f>
        <v>#DIV/0!</v>
      </c>
      <c r="F7">
        <f>'OECD TTL'!E12</f>
        <v>1.9</v>
      </c>
      <c r="G7">
        <f>'OECD TTL'!F12</f>
        <v>0</v>
      </c>
      <c r="H7">
        <f>'OECD TTL'!G12</f>
        <v>1.3</v>
      </c>
      <c r="I7">
        <f>'OECD TTL'!H12</f>
        <v>0.1</v>
      </c>
      <c r="J7">
        <f>'OECD TTL'!I12</f>
        <v>0.1</v>
      </c>
      <c r="K7">
        <f>'OECD TTL'!J12</f>
        <v>0.7</v>
      </c>
      <c r="L7">
        <f>'OECD TTL'!K12</f>
        <v>6.6</v>
      </c>
      <c r="M7" t="e">
        <f>'OECD TTL'!$L12*'SIOM from DLIM'!L146/SUM('SIOM from DLIM'!$L146:$M146)</f>
        <v>#DIV/0!</v>
      </c>
      <c r="N7" t="e">
        <f>'OECD TTL'!$L12*'SIOM from DLIM'!M146/SUM('SIOM from DLIM'!$L146:$M146)</f>
        <v>#DIV/0!</v>
      </c>
      <c r="O7">
        <f>'OECD TTL'!M12</f>
        <v>2.1</v>
      </c>
      <c r="P7" t="e">
        <f>'OECD TTL'!$N12*'SIOM from DLIM'!O146/SUM('SIOM from DLIM'!$O146:$P146)</f>
        <v>#DIV/0!</v>
      </c>
      <c r="Q7" t="e">
        <f>'OECD TTL'!$N12*'SIOM from DLIM'!P146/SUM('SIOM from DLIM'!$O146:$P146)</f>
        <v>#DIV/0!</v>
      </c>
      <c r="R7" t="e">
        <f>'OECD TTL'!$O12*'SIOM from DLIM'!Q146/SUM('SIOM from DLIM'!$Q146:$R146)</f>
        <v>#DIV/0!</v>
      </c>
      <c r="S7" t="e">
        <f>'OECD TTL'!$O12*'SIOM from DLIM'!R146/SUM('SIOM from DLIM'!$Q146:$R146)</f>
        <v>#DIV/0!</v>
      </c>
      <c r="T7">
        <f>'OECD TTL'!P12</f>
        <v>0.5</v>
      </c>
      <c r="U7">
        <f>'OECD TTL'!Q12</f>
        <v>0.4</v>
      </c>
      <c r="V7">
        <f>'OECD TTL'!R12</f>
        <v>0.2</v>
      </c>
      <c r="W7">
        <f>'OECD TTL'!S12</f>
        <v>1.5</v>
      </c>
      <c r="X7">
        <f>'OECD TTL'!T12</f>
        <v>0.3</v>
      </c>
      <c r="Y7">
        <f>'OECD TTL'!U12</f>
        <v>0.3</v>
      </c>
      <c r="Z7">
        <f>'OECD TTL'!V12</f>
        <v>0.3</v>
      </c>
      <c r="AA7" t="e">
        <f>'OECD TTL'!$W12*'SIOM from DLIM'!Z146/SUM('SIOM from DLIM'!$Z146:$AB146)</f>
        <v>#DIV/0!</v>
      </c>
      <c r="AB7" t="e">
        <f>'OECD TTL'!$W12*'SIOM from DLIM'!AA146/SUM('SIOM from DLIM'!$Z146:$AB146)</f>
        <v>#DIV/0!</v>
      </c>
      <c r="AC7" t="e">
        <f>'OECD TTL'!$W12*'SIOM from DLIM'!AB146/SUM('SIOM from DLIM'!$Z146:$AB146)</f>
        <v>#DIV/0!</v>
      </c>
      <c r="AD7">
        <f>'OECD TTL'!X12</f>
        <v>16.8</v>
      </c>
      <c r="AE7">
        <f>'OECD TTL'!Y12</f>
        <v>0.3</v>
      </c>
      <c r="AF7">
        <f>'OECD TTL'!Z12</f>
        <v>1.2</v>
      </c>
      <c r="AG7">
        <f>'OECD TTL'!AA12</f>
        <v>0.2</v>
      </c>
      <c r="AH7">
        <f>'OECD TTL'!AB12</f>
        <v>0</v>
      </c>
      <c r="AI7">
        <f>'OECD TTL'!AC12</f>
        <v>0</v>
      </c>
      <c r="AJ7">
        <f>'OECD TTL'!AD12</f>
        <v>0.1</v>
      </c>
      <c r="AK7">
        <f>'OECD TTL'!AE12</f>
        <v>0.1</v>
      </c>
      <c r="AL7">
        <f>'OECD TTL'!AF12</f>
        <v>0</v>
      </c>
      <c r="AM7">
        <f>'OECD TTL'!AG12</f>
        <v>0.6</v>
      </c>
      <c r="AN7">
        <f>'OECD TTL'!AH12</f>
        <v>1.3</v>
      </c>
      <c r="AO7">
        <f>'OECD TTL'!AI12</f>
        <v>0.7</v>
      </c>
      <c r="AP7">
        <f>'OECD TTL'!AJ12</f>
        <v>0.1</v>
      </c>
      <c r="AQ7">
        <f>'OECD TTL'!AK12</f>
        <v>0.1</v>
      </c>
      <c r="AR7">
        <f>'OECD TTL'!AL12</f>
        <v>0</v>
      </c>
    </row>
    <row r="8" spans="1:44" x14ac:dyDescent="0.25">
      <c r="A8" t="s">
        <v>133</v>
      </c>
      <c r="B8" t="s">
        <v>93</v>
      </c>
      <c r="C8">
        <f>'OECD TTL'!C13</f>
        <v>5960.6</v>
      </c>
      <c r="D8" t="e">
        <f>'OECD TTL'!$D13*'SIOM from DLIM'!C147/SUM('SIOM from DLIM'!$C147:$D147)</f>
        <v>#DIV/0!</v>
      </c>
      <c r="E8" t="e">
        <f>'OECD TTL'!$D13*'SIOM from DLIM'!D147/SUM('SIOM from DLIM'!$C147:$D147)</f>
        <v>#DIV/0!</v>
      </c>
      <c r="F8">
        <f>'OECD TTL'!E13</f>
        <v>2</v>
      </c>
      <c r="G8">
        <f>'OECD TTL'!F13</f>
        <v>0</v>
      </c>
      <c r="H8">
        <f>'OECD TTL'!G13</f>
        <v>24001.4</v>
      </c>
      <c r="I8">
        <f>'OECD TTL'!H13</f>
        <v>917.8</v>
      </c>
      <c r="J8">
        <f>'OECD TTL'!I13</f>
        <v>36.299999999999997</v>
      </c>
      <c r="K8">
        <f>'OECD TTL'!J13</f>
        <v>265.5</v>
      </c>
      <c r="L8">
        <f>'OECD TTL'!K13</f>
        <v>179.4</v>
      </c>
      <c r="M8">
        <f>'OECD TTL'!$L13*'SIOM from DLIM'!L147/SUM('SIOM from DLIM'!$L147:$M147)</f>
        <v>2560.3013207970371</v>
      </c>
      <c r="N8">
        <f>'OECD TTL'!$L13*'SIOM from DLIM'!M147/SUM('SIOM from DLIM'!$L147:$M147)</f>
        <v>468.09867920296307</v>
      </c>
      <c r="O8">
        <f>'OECD TTL'!M13</f>
        <v>200.2</v>
      </c>
      <c r="P8" t="e">
        <f>'OECD TTL'!$N13*'SIOM from DLIM'!O147/SUM('SIOM from DLIM'!$O147:$P147)</f>
        <v>#DIV/0!</v>
      </c>
      <c r="Q8" t="e">
        <f>'OECD TTL'!$N13*'SIOM from DLIM'!P147/SUM('SIOM from DLIM'!$O147:$P147)</f>
        <v>#DIV/0!</v>
      </c>
      <c r="R8" t="e">
        <f>'OECD TTL'!$O13*'SIOM from DLIM'!Q147/SUM('SIOM from DLIM'!$Q147:$R147)</f>
        <v>#DIV/0!</v>
      </c>
      <c r="S8" t="e">
        <f>'OECD TTL'!$O13*'SIOM from DLIM'!R147/SUM('SIOM from DLIM'!$Q147:$R147)</f>
        <v>#DIV/0!</v>
      </c>
      <c r="T8">
        <f>'OECD TTL'!P13</f>
        <v>69.099999999999994</v>
      </c>
      <c r="U8">
        <f>'OECD TTL'!Q13</f>
        <v>127.1</v>
      </c>
      <c r="V8">
        <f>'OECD TTL'!R13</f>
        <v>52.3</v>
      </c>
      <c r="W8">
        <f>'OECD TTL'!S13</f>
        <v>87.2</v>
      </c>
      <c r="X8">
        <f>'OECD TTL'!T13</f>
        <v>68.900000000000006</v>
      </c>
      <c r="Y8">
        <f>'OECD TTL'!U13</f>
        <v>104.1</v>
      </c>
      <c r="Z8">
        <f>'OECD TTL'!V13</f>
        <v>74.099999999999994</v>
      </c>
      <c r="AA8">
        <f>'OECD TTL'!$W13*'SIOM from DLIM'!Z147/SUM('SIOM from DLIM'!$Z147:$AB147)</f>
        <v>0</v>
      </c>
      <c r="AB8">
        <f>'OECD TTL'!$W13*'SIOM from DLIM'!AA147/SUM('SIOM from DLIM'!$Z147:$AB147)</f>
        <v>0</v>
      </c>
      <c r="AC8">
        <f>'OECD TTL'!$W13*'SIOM from DLIM'!AB147/SUM('SIOM from DLIM'!$Z147:$AB147)</f>
        <v>247.6</v>
      </c>
      <c r="AD8">
        <f>'OECD TTL'!X13</f>
        <v>352.2</v>
      </c>
      <c r="AE8">
        <f>'OECD TTL'!Y13</f>
        <v>3094.6</v>
      </c>
      <c r="AF8">
        <f>'OECD TTL'!Z13</f>
        <v>228.5</v>
      </c>
      <c r="AG8">
        <f>'OECD TTL'!AA13</f>
        <v>23070.1</v>
      </c>
      <c r="AH8">
        <f>'OECD TTL'!AB13</f>
        <v>69.900000000000006</v>
      </c>
      <c r="AI8">
        <f>'OECD TTL'!AC13</f>
        <v>18.8</v>
      </c>
      <c r="AJ8">
        <f>'OECD TTL'!AD13</f>
        <v>49.5</v>
      </c>
      <c r="AK8">
        <f>'OECD TTL'!AE13</f>
        <v>120.9</v>
      </c>
      <c r="AL8">
        <f>'OECD TTL'!AF13</f>
        <v>78.8</v>
      </c>
      <c r="AM8">
        <f>'OECD TTL'!AG13</f>
        <v>599.5</v>
      </c>
      <c r="AN8">
        <f>'OECD TTL'!AH13</f>
        <v>1579.9</v>
      </c>
      <c r="AO8">
        <f>'OECD TTL'!AI13</f>
        <v>1285</v>
      </c>
      <c r="AP8">
        <f>'OECD TTL'!AJ13</f>
        <v>2670.7</v>
      </c>
      <c r="AQ8">
        <f>'OECD TTL'!AK13</f>
        <v>1467.3</v>
      </c>
      <c r="AR8">
        <f>'OECD TTL'!AL13</f>
        <v>0</v>
      </c>
    </row>
    <row r="9" spans="1:44" x14ac:dyDescent="0.25">
      <c r="A9" t="s">
        <v>134</v>
      </c>
      <c r="B9" t="s">
        <v>94</v>
      </c>
      <c r="C9">
        <f>'OECD TTL'!C14</f>
        <v>322.89999999999998</v>
      </c>
      <c r="D9" t="e">
        <f>'OECD TTL'!$D14*'SIOM from DLIM'!C148/SUM('SIOM from DLIM'!$C148:$D148)</f>
        <v>#DIV/0!</v>
      </c>
      <c r="E9" t="e">
        <f>'OECD TTL'!$D14*'SIOM from DLIM'!D148/SUM('SIOM from DLIM'!$C148:$D148)</f>
        <v>#DIV/0!</v>
      </c>
      <c r="F9">
        <f>'OECD TTL'!E14</f>
        <v>17.5</v>
      </c>
      <c r="G9">
        <f>'OECD TTL'!F14</f>
        <v>0.1</v>
      </c>
      <c r="H9">
        <f>'OECD TTL'!G14</f>
        <v>278.5</v>
      </c>
      <c r="I9">
        <f>'OECD TTL'!H14</f>
        <v>27189</v>
      </c>
      <c r="J9">
        <f>'OECD TTL'!I14</f>
        <v>123</v>
      </c>
      <c r="K9">
        <f>'OECD TTL'!J14</f>
        <v>437.2</v>
      </c>
      <c r="L9">
        <f>'OECD TTL'!K14</f>
        <v>170.3</v>
      </c>
      <c r="M9">
        <f>'OECD TTL'!$L14*'SIOM from DLIM'!L148/SUM('SIOM from DLIM'!$L148:$M148)</f>
        <v>1295.184767252654</v>
      </c>
      <c r="N9">
        <f>'OECD TTL'!$L14*'SIOM from DLIM'!M148/SUM('SIOM from DLIM'!$L148:$M148)</f>
        <v>317.21523274734625</v>
      </c>
      <c r="O9">
        <f>'OECD TTL'!M14</f>
        <v>1806.9</v>
      </c>
      <c r="P9">
        <f>'OECD TTL'!$N14*'SIOM from DLIM'!O148/SUM('SIOM from DLIM'!$O148:$P148)</f>
        <v>33.245744700349675</v>
      </c>
      <c r="Q9">
        <f>'OECD TTL'!$N14*'SIOM from DLIM'!P148/SUM('SIOM from DLIM'!$O148:$P148)</f>
        <v>267.65425529965029</v>
      </c>
      <c r="R9">
        <f>'OECD TTL'!$O14*'SIOM from DLIM'!Q148/SUM('SIOM from DLIM'!$Q148:$R148)</f>
        <v>255.3</v>
      </c>
      <c r="S9">
        <f>'OECD TTL'!$O14*'SIOM from DLIM'!R148/SUM('SIOM from DLIM'!$Q148:$R148)</f>
        <v>0</v>
      </c>
      <c r="T9">
        <f>'OECD TTL'!P14</f>
        <v>435.8</v>
      </c>
      <c r="U9">
        <f>'OECD TTL'!Q14</f>
        <v>820.1</v>
      </c>
      <c r="V9">
        <f>'OECD TTL'!R14</f>
        <v>374.7</v>
      </c>
      <c r="W9">
        <f>'OECD TTL'!S14</f>
        <v>535.9</v>
      </c>
      <c r="X9">
        <f>'OECD TTL'!T14</f>
        <v>1843.1</v>
      </c>
      <c r="Y9">
        <f>'OECD TTL'!U14</f>
        <v>2469.4</v>
      </c>
      <c r="Z9">
        <f>'OECD TTL'!V14</f>
        <v>1606.6</v>
      </c>
      <c r="AA9">
        <f>'OECD TTL'!$W14*'SIOM from DLIM'!Z148/SUM('SIOM from DLIM'!$Z148:$AB148)</f>
        <v>0</v>
      </c>
      <c r="AB9">
        <f>'OECD TTL'!$W14*'SIOM from DLIM'!AA148/SUM('SIOM from DLIM'!$Z148:$AB148)</f>
        <v>0</v>
      </c>
      <c r="AC9">
        <f>'OECD TTL'!$W14*'SIOM from DLIM'!AB148/SUM('SIOM from DLIM'!$Z148:$AB148)</f>
        <v>495</v>
      </c>
      <c r="AD9">
        <f>'OECD TTL'!X14</f>
        <v>1275.7</v>
      </c>
      <c r="AE9">
        <f>'OECD TTL'!Y14</f>
        <v>3146.4</v>
      </c>
      <c r="AF9">
        <f>'OECD TTL'!Z14</f>
        <v>791.9</v>
      </c>
      <c r="AG9">
        <f>'OECD TTL'!AA14</f>
        <v>808.3</v>
      </c>
      <c r="AH9">
        <f>'OECD TTL'!AB14</f>
        <v>420.7</v>
      </c>
      <c r="AI9">
        <f>'OECD TTL'!AC14</f>
        <v>97.4</v>
      </c>
      <c r="AJ9">
        <f>'OECD TTL'!AD14</f>
        <v>130.69999999999999</v>
      </c>
      <c r="AK9">
        <f>'OECD TTL'!AE14</f>
        <v>591.9</v>
      </c>
      <c r="AL9">
        <f>'OECD TTL'!AF14</f>
        <v>85.6</v>
      </c>
      <c r="AM9">
        <f>'OECD TTL'!AG14</f>
        <v>1311.4</v>
      </c>
      <c r="AN9">
        <f>'OECD TTL'!AH14</f>
        <v>1765.6</v>
      </c>
      <c r="AO9">
        <f>'OECD TTL'!AI14</f>
        <v>659.3</v>
      </c>
      <c r="AP9">
        <f>'OECD TTL'!AJ14</f>
        <v>3399.6</v>
      </c>
      <c r="AQ9">
        <f>'OECD TTL'!AK14</f>
        <v>1749.9</v>
      </c>
      <c r="AR9">
        <f>'OECD TTL'!AL14</f>
        <v>0</v>
      </c>
    </row>
    <row r="10" spans="1:44" x14ac:dyDescent="0.25">
      <c r="A10" t="s">
        <v>135</v>
      </c>
      <c r="B10" t="s">
        <v>95</v>
      </c>
      <c r="C10">
        <f>'OECD TTL'!C15</f>
        <v>42.8</v>
      </c>
      <c r="D10">
        <f>'OECD TTL'!$D15*'SIOM from DLIM'!C149/SUM('SIOM from DLIM'!$C149:$D149)</f>
        <v>6.6</v>
      </c>
      <c r="E10">
        <f>'OECD TTL'!$D15*'SIOM from DLIM'!D149/SUM('SIOM from DLIM'!$C149:$D149)</f>
        <v>0</v>
      </c>
      <c r="F10">
        <f>'OECD TTL'!E15</f>
        <v>4.7</v>
      </c>
      <c r="G10">
        <f>'OECD TTL'!F15</f>
        <v>0</v>
      </c>
      <c r="H10">
        <f>'OECD TTL'!G15</f>
        <v>52.2</v>
      </c>
      <c r="I10">
        <f>'OECD TTL'!H15</f>
        <v>57.3</v>
      </c>
      <c r="J10">
        <f>'OECD TTL'!I15</f>
        <v>1278.0999999999999</v>
      </c>
      <c r="K10">
        <f>'OECD TTL'!J15</f>
        <v>222.2</v>
      </c>
      <c r="L10">
        <f>'OECD TTL'!K15</f>
        <v>26</v>
      </c>
      <c r="M10">
        <f>'OECD TTL'!$L15*'SIOM from DLIM'!L149/SUM('SIOM from DLIM'!$L149:$M149)</f>
        <v>0</v>
      </c>
      <c r="N10">
        <f>'OECD TTL'!$L15*'SIOM from DLIM'!M149/SUM('SIOM from DLIM'!$L149:$M149)</f>
        <v>204.29999999999998</v>
      </c>
      <c r="O10">
        <f>'OECD TTL'!M15</f>
        <v>131.1</v>
      </c>
      <c r="P10">
        <f>'OECD TTL'!$N15*'SIOM from DLIM'!O149/SUM('SIOM from DLIM'!$O149:$P149)</f>
        <v>61.181303495984181</v>
      </c>
      <c r="Q10">
        <f>'OECD TTL'!$N15*'SIOM from DLIM'!P149/SUM('SIOM from DLIM'!$O149:$P149)</f>
        <v>64.918696504015784</v>
      </c>
      <c r="R10">
        <f>'OECD TTL'!$O15*'SIOM from DLIM'!Q149/SUM('SIOM from DLIM'!$Q149:$R149)</f>
        <v>16.820976095097762</v>
      </c>
      <c r="S10">
        <f>'OECD TTL'!$O15*'SIOM from DLIM'!R149/SUM('SIOM from DLIM'!$Q149:$R149)</f>
        <v>29.279023904902239</v>
      </c>
      <c r="T10">
        <f>'OECD TTL'!P15</f>
        <v>178.3</v>
      </c>
      <c r="U10">
        <f>'OECD TTL'!Q15</f>
        <v>136.9</v>
      </c>
      <c r="V10">
        <f>'OECD TTL'!R15</f>
        <v>82.6</v>
      </c>
      <c r="W10">
        <f>'OECD TTL'!S15</f>
        <v>127.5</v>
      </c>
      <c r="X10">
        <f>'OECD TTL'!T15</f>
        <v>219.5</v>
      </c>
      <c r="Y10">
        <f>'OECD TTL'!U15</f>
        <v>434.7</v>
      </c>
      <c r="Z10">
        <f>'OECD TTL'!V15</f>
        <v>1193.9000000000001</v>
      </c>
      <c r="AA10">
        <f>'OECD TTL'!$W15*'SIOM from DLIM'!Z149/SUM('SIOM from DLIM'!$Z149:$AB149)</f>
        <v>92.085117482216774</v>
      </c>
      <c r="AB10">
        <f>'OECD TTL'!$W15*'SIOM from DLIM'!AA149/SUM('SIOM from DLIM'!$Z149:$AB149)</f>
        <v>1.1936675722421408</v>
      </c>
      <c r="AC10">
        <f>'OECD TTL'!$W15*'SIOM from DLIM'!AB149/SUM('SIOM from DLIM'!$Z149:$AB149)</f>
        <v>42.821214945541065</v>
      </c>
      <c r="AD10">
        <f>'OECD TTL'!X15</f>
        <v>3074.2</v>
      </c>
      <c r="AE10">
        <f>'OECD TTL'!Y15</f>
        <v>252.4</v>
      </c>
      <c r="AF10">
        <f>'OECD TTL'!Z15</f>
        <v>47.8</v>
      </c>
      <c r="AG10">
        <f>'OECD TTL'!AA15</f>
        <v>60.3</v>
      </c>
      <c r="AH10">
        <f>'OECD TTL'!AB15</f>
        <v>26</v>
      </c>
      <c r="AI10">
        <f>'OECD TTL'!AC15</f>
        <v>8.4</v>
      </c>
      <c r="AJ10">
        <f>'OECD TTL'!AD15</f>
        <v>19.2</v>
      </c>
      <c r="AK10">
        <f>'OECD TTL'!AE15</f>
        <v>16.7</v>
      </c>
      <c r="AL10">
        <f>'OECD TTL'!AF15</f>
        <v>389.6</v>
      </c>
      <c r="AM10">
        <f>'OECD TTL'!AG15</f>
        <v>126.2</v>
      </c>
      <c r="AN10">
        <f>'OECD TTL'!AH15</f>
        <v>40.700000000000003</v>
      </c>
      <c r="AO10">
        <f>'OECD TTL'!AI15</f>
        <v>60.6</v>
      </c>
      <c r="AP10">
        <f>'OECD TTL'!AJ15</f>
        <v>27.2</v>
      </c>
      <c r="AQ10">
        <f>'OECD TTL'!AK15</f>
        <v>135.6</v>
      </c>
      <c r="AR10">
        <f>'OECD TTL'!AL15</f>
        <v>0</v>
      </c>
    </row>
    <row r="11" spans="1:44" x14ac:dyDescent="0.25">
      <c r="A11" t="s">
        <v>136</v>
      </c>
      <c r="B11" t="s">
        <v>96</v>
      </c>
      <c r="C11">
        <f>'OECD TTL'!C16</f>
        <v>89.5</v>
      </c>
      <c r="D11" t="e">
        <f>'OECD TTL'!$D16*'SIOM from DLIM'!C150/SUM('SIOM from DLIM'!$C150:$D150)</f>
        <v>#DIV/0!</v>
      </c>
      <c r="E11" t="e">
        <f>'OECD TTL'!$D16*'SIOM from DLIM'!D150/SUM('SIOM from DLIM'!$C150:$D150)</f>
        <v>#DIV/0!</v>
      </c>
      <c r="F11">
        <f>'OECD TTL'!E16</f>
        <v>11.7</v>
      </c>
      <c r="G11">
        <f>'OECD TTL'!F16</f>
        <v>0</v>
      </c>
      <c r="H11">
        <f>'OECD TTL'!G16</f>
        <v>1141.9000000000001</v>
      </c>
      <c r="I11">
        <f>'OECD TTL'!H16</f>
        <v>458.8</v>
      </c>
      <c r="J11">
        <f>'OECD TTL'!I16</f>
        <v>131.30000000000001</v>
      </c>
      <c r="K11">
        <f>'OECD TTL'!J16</f>
        <v>7691.1</v>
      </c>
      <c r="L11">
        <f>'OECD TTL'!K16</f>
        <v>122.3</v>
      </c>
      <c r="M11">
        <f>'OECD TTL'!$L16*'SIOM from DLIM'!L150/SUM('SIOM from DLIM'!$L150:$M150)</f>
        <v>1015.7055189018686</v>
      </c>
      <c r="N11">
        <f>'OECD TTL'!$L16*'SIOM from DLIM'!M150/SUM('SIOM from DLIM'!$L150:$M150)</f>
        <v>375.19448109813129</v>
      </c>
      <c r="O11">
        <f>'OECD TTL'!M16</f>
        <v>753.4</v>
      </c>
      <c r="P11">
        <f>'OECD TTL'!$N16*'SIOM from DLIM'!O150/SUM('SIOM from DLIM'!$O150:$P150)</f>
        <v>207.86647994135862</v>
      </c>
      <c r="Q11">
        <f>'OECD TTL'!$N16*'SIOM from DLIM'!P150/SUM('SIOM from DLIM'!$O150:$P150)</f>
        <v>285.73352005864137</v>
      </c>
      <c r="R11">
        <f>'OECD TTL'!$O16*'SIOM from DLIM'!Q150/SUM('SIOM from DLIM'!$Q150:$R150)</f>
        <v>75.749020786044397</v>
      </c>
      <c r="S11">
        <f>'OECD TTL'!$O16*'SIOM from DLIM'!R150/SUM('SIOM from DLIM'!$Q150:$R150)</f>
        <v>109.85097921395561</v>
      </c>
      <c r="T11">
        <f>'OECD TTL'!P16</f>
        <v>338.6</v>
      </c>
      <c r="U11">
        <f>'OECD TTL'!Q16</f>
        <v>791.7</v>
      </c>
      <c r="V11">
        <f>'OECD TTL'!R16</f>
        <v>389</v>
      </c>
      <c r="W11">
        <f>'OECD TTL'!S16</f>
        <v>435.9</v>
      </c>
      <c r="X11">
        <f>'OECD TTL'!T16</f>
        <v>402.3</v>
      </c>
      <c r="Y11">
        <f>'OECD TTL'!U16</f>
        <v>114.1</v>
      </c>
      <c r="Z11">
        <f>'OECD TTL'!V16</f>
        <v>318.60000000000002</v>
      </c>
      <c r="AA11">
        <f>'OECD TTL'!$W16*'SIOM from DLIM'!Z150/SUM('SIOM from DLIM'!$Z150:$AB150)</f>
        <v>0</v>
      </c>
      <c r="AB11">
        <f>'OECD TTL'!$W16*'SIOM from DLIM'!AA150/SUM('SIOM from DLIM'!$Z150:$AB150)</f>
        <v>0</v>
      </c>
      <c r="AC11">
        <f>'OECD TTL'!$W16*'SIOM from DLIM'!AB150/SUM('SIOM from DLIM'!$Z150:$AB150)</f>
        <v>438.4</v>
      </c>
      <c r="AD11">
        <f>'OECD TTL'!X16</f>
        <v>408.2</v>
      </c>
      <c r="AE11">
        <f>'OECD TTL'!Y16</f>
        <v>2304.6999999999998</v>
      </c>
      <c r="AF11">
        <f>'OECD TTL'!Z16</f>
        <v>291.7</v>
      </c>
      <c r="AG11">
        <f>'OECD TTL'!AA16</f>
        <v>517.9</v>
      </c>
      <c r="AH11">
        <f>'OECD TTL'!AB16</f>
        <v>1578.3</v>
      </c>
      <c r="AI11">
        <f>'OECD TTL'!AC16</f>
        <v>200.1</v>
      </c>
      <c r="AJ11">
        <f>'OECD TTL'!AD16</f>
        <v>491.4</v>
      </c>
      <c r="AK11">
        <f>'OECD TTL'!AE16</f>
        <v>1217.7</v>
      </c>
      <c r="AL11">
        <f>'OECD TTL'!AF16</f>
        <v>160.9</v>
      </c>
      <c r="AM11">
        <f>'OECD TTL'!AG16</f>
        <v>1635.3</v>
      </c>
      <c r="AN11">
        <f>'OECD TTL'!AH16</f>
        <v>853.8</v>
      </c>
      <c r="AO11">
        <f>'OECD TTL'!AI16</f>
        <v>1287.0999999999999</v>
      </c>
      <c r="AP11">
        <f>'OECD TTL'!AJ16</f>
        <v>650.4</v>
      </c>
      <c r="AQ11">
        <f>'OECD TTL'!AK16</f>
        <v>787.2</v>
      </c>
      <c r="AR11">
        <f>'OECD TTL'!AL16</f>
        <v>0</v>
      </c>
    </row>
    <row r="12" spans="1:44" x14ac:dyDescent="0.25">
      <c r="A12" t="s">
        <v>137</v>
      </c>
      <c r="B12" t="s">
        <v>97</v>
      </c>
      <c r="C12">
        <f>'OECD TTL'!C17</f>
        <v>1199.3</v>
      </c>
      <c r="D12" t="e">
        <f>'OECD TTL'!$D17*'SIOM from DLIM'!C151/SUM('SIOM from DLIM'!$C151:$D151)</f>
        <v>#DIV/0!</v>
      </c>
      <c r="E12" t="e">
        <f>'OECD TTL'!$D17*'SIOM from DLIM'!D151/SUM('SIOM from DLIM'!$C151:$D151)</f>
        <v>#DIV/0!</v>
      </c>
      <c r="F12">
        <f>'OECD TTL'!E17</f>
        <v>119.3</v>
      </c>
      <c r="G12">
        <f>'OECD TTL'!F17</f>
        <v>0.4</v>
      </c>
      <c r="H12">
        <f>'OECD TTL'!G17</f>
        <v>510.8</v>
      </c>
      <c r="I12">
        <f>'OECD TTL'!H17</f>
        <v>736.2</v>
      </c>
      <c r="J12">
        <f>'OECD TTL'!I17</f>
        <v>151.4</v>
      </c>
      <c r="K12">
        <f>'OECD TTL'!J17</f>
        <v>489.6</v>
      </c>
      <c r="L12">
        <f>'OECD TTL'!K17</f>
        <v>7323.9</v>
      </c>
      <c r="M12">
        <f>'OECD TTL'!$L17*'SIOM from DLIM'!L151/SUM('SIOM from DLIM'!$L151:$M151)</f>
        <v>11622.797482265511</v>
      </c>
      <c r="N12">
        <f>'OECD TTL'!$L17*'SIOM from DLIM'!M151/SUM('SIOM from DLIM'!$L151:$M151)</f>
        <v>297.80251773448907</v>
      </c>
      <c r="O12">
        <f>'OECD TTL'!M17</f>
        <v>2363.1999999999998</v>
      </c>
      <c r="P12" t="e">
        <f>'OECD TTL'!$N17*'SIOM from DLIM'!O151/SUM('SIOM from DLIM'!$O151:$P151)</f>
        <v>#DIV/0!</v>
      </c>
      <c r="Q12" t="e">
        <f>'OECD TTL'!$N17*'SIOM from DLIM'!P151/SUM('SIOM from DLIM'!$O151:$P151)</f>
        <v>#DIV/0!</v>
      </c>
      <c r="R12" t="e">
        <f>'OECD TTL'!$O17*'SIOM from DLIM'!Q151/SUM('SIOM from DLIM'!$Q151:$R151)</f>
        <v>#DIV/0!</v>
      </c>
      <c r="S12" t="e">
        <f>'OECD TTL'!$O17*'SIOM from DLIM'!R151/SUM('SIOM from DLIM'!$Q151:$R151)</f>
        <v>#DIV/0!</v>
      </c>
      <c r="T12">
        <f>'OECD TTL'!P17</f>
        <v>706.1</v>
      </c>
      <c r="U12">
        <f>'OECD TTL'!Q17</f>
        <v>779.8</v>
      </c>
      <c r="V12">
        <f>'OECD TTL'!R17</f>
        <v>556.5</v>
      </c>
      <c r="W12">
        <f>'OECD TTL'!S17</f>
        <v>620</v>
      </c>
      <c r="X12">
        <f>'OECD TTL'!T17</f>
        <v>572.5</v>
      </c>
      <c r="Y12">
        <f>'OECD TTL'!U17</f>
        <v>555.4</v>
      </c>
      <c r="Z12">
        <f>'OECD TTL'!V17</f>
        <v>315.2</v>
      </c>
      <c r="AA12">
        <f>'OECD TTL'!$W17*'SIOM from DLIM'!Z151/SUM('SIOM from DLIM'!$Z151:$AB151)</f>
        <v>0</v>
      </c>
      <c r="AB12">
        <f>'OECD TTL'!$W17*'SIOM from DLIM'!AA151/SUM('SIOM from DLIM'!$Z151:$AB151)</f>
        <v>0</v>
      </c>
      <c r="AC12">
        <f>'OECD TTL'!$W17*'SIOM from DLIM'!AB151/SUM('SIOM from DLIM'!$Z151:$AB151)</f>
        <v>3445.7999999999997</v>
      </c>
      <c r="AD12">
        <f>'OECD TTL'!X17</f>
        <v>3137</v>
      </c>
      <c r="AE12">
        <f>'OECD TTL'!Y17</f>
        <v>2691.4</v>
      </c>
      <c r="AF12">
        <f>'OECD TTL'!Z17</f>
        <v>11014.4</v>
      </c>
      <c r="AG12">
        <f>'OECD TTL'!AA17</f>
        <v>466.4</v>
      </c>
      <c r="AH12">
        <f>'OECD TTL'!AB17</f>
        <v>120.9</v>
      </c>
      <c r="AI12">
        <f>'OECD TTL'!AC17</f>
        <v>147.5</v>
      </c>
      <c r="AJ12">
        <f>'OECD TTL'!AD17</f>
        <v>233</v>
      </c>
      <c r="AK12">
        <f>'OECD TTL'!AE17</f>
        <v>641.70000000000005</v>
      </c>
      <c r="AL12">
        <f>'OECD TTL'!AF17</f>
        <v>352.5</v>
      </c>
      <c r="AM12">
        <f>'OECD TTL'!AG17</f>
        <v>1209.5999999999999</v>
      </c>
      <c r="AN12">
        <f>'OECD TTL'!AH17</f>
        <v>1157.8</v>
      </c>
      <c r="AO12">
        <f>'OECD TTL'!AI17</f>
        <v>651.29999999999995</v>
      </c>
      <c r="AP12">
        <f>'OECD TTL'!AJ17</f>
        <v>802.1</v>
      </c>
      <c r="AQ12">
        <f>'OECD TTL'!AK17</f>
        <v>753.9</v>
      </c>
      <c r="AR12">
        <f>'OECD TTL'!AL17</f>
        <v>0</v>
      </c>
    </row>
    <row r="13" spans="1:44" x14ac:dyDescent="0.25">
      <c r="A13" s="20" t="s">
        <v>98</v>
      </c>
      <c r="B13" t="s">
        <v>98</v>
      </c>
      <c r="C13">
        <f>'OECD TTL'!C$18*'SIOM from DLIM'!B152/SUM('SIOM from DLIM'!B$152:B$153)</f>
        <v>1643.4</v>
      </c>
      <c r="D13" s="30">
        <f>'OECD TTL'!$D$18*'SIOM from DLIM'!C152/SUM('SIOM from DLIM'!$C$152:$D$153)</f>
        <v>21.202732939398103</v>
      </c>
      <c r="E13" s="30">
        <f>'OECD TTL'!$D$18*'SIOM from DLIM'!D152/SUM('SIOM from DLIM'!$C$152:$D$153)</f>
        <v>16.497267060601903</v>
      </c>
      <c r="F13">
        <f>'OECD TTL'!E$18*'SIOM from DLIM'!D152/SUM('SIOM from DLIM'!D$152:D$153)</f>
        <v>77</v>
      </c>
      <c r="G13">
        <f>'OECD TTL'!F$18*'SIOM from DLIM'!E152/SUM('SIOM from DLIM'!E$152:E$153)</f>
        <v>0.1958802023523144</v>
      </c>
      <c r="H13">
        <f>'OECD TTL'!G$18*'SIOM from DLIM'!F152/SUM('SIOM from DLIM'!F$152:F$153)</f>
        <v>848.81310991559246</v>
      </c>
      <c r="I13">
        <f>'OECD TTL'!H$18*'SIOM from DLIM'!G152/SUM('SIOM from DLIM'!G$152:G$153)</f>
        <v>2820.9612521692511</v>
      </c>
      <c r="J13">
        <f>'OECD TTL'!I$18*'SIOM from DLIM'!H152/SUM('SIOM from DLIM'!H$152:H$153)</f>
        <v>370.44184320014438</v>
      </c>
      <c r="K13">
        <f>'OECD TTL'!J$18*'SIOM from DLIM'!I152/SUM('SIOM from DLIM'!I$152:I$153)</f>
        <v>1533.6189326131696</v>
      </c>
      <c r="L13">
        <f>'OECD TTL'!K$18*'SIOM from DLIM'!J152/SUM('SIOM from DLIM'!J$152:J$153)</f>
        <v>4351.3432873866122</v>
      </c>
      <c r="M13" s="30">
        <f>'OECD TTL'!$L$18*'SIOM from DLIM'!L152/SUM('SIOM from DLIM'!$L$152:$M$153)</f>
        <v>34866.357008726118</v>
      </c>
      <c r="N13" s="30">
        <f>'OECD TTL'!$L$18*'SIOM from DLIM'!M152/SUM('SIOM from DLIM'!$L$152:$M$153)</f>
        <v>1565.2106922578639</v>
      </c>
      <c r="O13">
        <f>'OECD TTL'!M$18*'SIOM from DLIM'!L152/SUM('SIOM from DLIM'!L$152:L$153)</f>
        <v>14092.809366493162</v>
      </c>
      <c r="P13" s="30">
        <f>'OECD TTL'!$N$18*'SIOM from DLIM'!O152/SUM('SIOM from DLIM'!$O$152:$P$153)</f>
        <v>561.47414017056485</v>
      </c>
      <c r="Q13" s="30">
        <f>'OECD TTL'!$N$18*'SIOM from DLIM'!P152/SUM('SIOM from DLIM'!$O$152:$P$153)</f>
        <v>1180.9912521363276</v>
      </c>
      <c r="R13" s="30">
        <f>'OECD TTL'!$O$18*'SIOM from DLIM'!Q152/SUM('SIOM from DLIM'!$Q$152:$R$153)</f>
        <v>2892.3186592593997</v>
      </c>
      <c r="S13" s="30">
        <f>'OECD TTL'!$O$18*'SIOM from DLIM'!R152/SUM('SIOM from DLIM'!$Q$152:$R$153)</f>
        <v>1227.1503982568815</v>
      </c>
      <c r="T13">
        <f>'OECD TTL'!P$18*'SIOM from DLIM'!O152/SUM('SIOM from DLIM'!O$152:O$153)</f>
        <v>1751.8302192795052</v>
      </c>
      <c r="U13">
        <f>'OECD TTL'!Q$18*'SIOM from DLIM'!P152/SUM('SIOM from DLIM'!P$152:P$153)</f>
        <v>3083.9065057109997</v>
      </c>
      <c r="V13">
        <f>'OECD TTL'!R$18*'SIOM from DLIM'!Q152/SUM('SIOM from DLIM'!Q$152:Q$153)</f>
        <v>1814.4995353443571</v>
      </c>
      <c r="W13">
        <f>'OECD TTL'!S$18*'SIOM from DLIM'!R152/SUM('SIOM from DLIM'!R$152:R$153)</f>
        <v>1344.2233886577058</v>
      </c>
      <c r="X13">
        <f>'OECD TTL'!T$18*'SIOM from DLIM'!S152/SUM('SIOM from DLIM'!S$152:S$153)</f>
        <v>1708.7715383235347</v>
      </c>
      <c r="Y13">
        <f>'OECD TTL'!U$18*'SIOM from DLIM'!T152/SUM('SIOM from DLIM'!T$152:T$153)</f>
        <v>1880.9365020388427</v>
      </c>
      <c r="Z13">
        <f>'OECD TTL'!V$18*'SIOM from DLIM'!U152/SUM('SIOM from DLIM'!U$152:U$153)</f>
        <v>830.70044562088606</v>
      </c>
      <c r="AA13" s="30">
        <f>'OECD TTL'!$W$18*'SIOM from DLIM'!Z152/SUM('SIOM from DLIM'!$Z$152:$AB$153)</f>
        <v>993.07306050026091</v>
      </c>
      <c r="AB13" s="30">
        <f>'OECD TTL'!$W$18*'SIOM from DLIM'!AA152/SUM('SIOM from DLIM'!$Z$152:$AB$153)</f>
        <v>272.83720276066435</v>
      </c>
      <c r="AC13" s="30">
        <f>'OECD TTL'!$W$18*'SIOM from DLIM'!AB152/SUM('SIOM from DLIM'!$Z$152:$AB$153)</f>
        <v>95.795162961080166</v>
      </c>
      <c r="AD13">
        <f>'OECD TTL'!X$18*'SIOM from DLIM'!W152/SUM('SIOM from DLIM'!W$152:W$153)</f>
        <v>2822.9164996041022</v>
      </c>
      <c r="AE13">
        <f>'OECD TTL'!Y$18*'SIOM from DLIM'!X152/SUM('SIOM from DLIM'!X$152:X$153)</f>
        <v>1357.1245322101659</v>
      </c>
      <c r="AF13">
        <f>'OECD TTL'!Z$18*'SIOM from DLIM'!Y152/SUM('SIOM from DLIM'!Y$152:Y$153)</f>
        <v>2075.7563424778482</v>
      </c>
      <c r="AG13">
        <f>'OECD TTL'!AA$18*'SIOM from DLIM'!Z152/SUM('SIOM from DLIM'!Z$152:Z$153)</f>
        <v>445.79999999999995</v>
      </c>
      <c r="AH13">
        <f>'OECD TTL'!AB$18*'SIOM from DLIM'!AA152/SUM('SIOM from DLIM'!AA$152:AA$153)</f>
        <v>199.9</v>
      </c>
      <c r="AI13">
        <f>'OECD TTL'!AC$18*'SIOM from DLIM'!AB152/SUM('SIOM from DLIM'!AB$152:AB$153)</f>
        <v>59.477516960324458</v>
      </c>
      <c r="AJ13">
        <f>'OECD TTL'!AD$18*'SIOM from DLIM'!AC152/SUM('SIOM from DLIM'!AC$152:AC$153)</f>
        <v>107.60961991528106</v>
      </c>
      <c r="AK13">
        <f>'OECD TTL'!AE$18*'SIOM from DLIM'!AD152/SUM('SIOM from DLIM'!AD$152:AD$153)</f>
        <v>227.45306265520151</v>
      </c>
      <c r="AL13">
        <f>'OECD TTL'!AF$18*'SIOM from DLIM'!AE152/SUM('SIOM from DLIM'!AE$152:AE$153)</f>
        <v>494.9</v>
      </c>
      <c r="AM13">
        <f>'OECD TTL'!AG$18*'SIOM from DLIM'!AF152/SUM('SIOM from DLIM'!AF$152:AF$153)</f>
        <v>1288.7680426953862</v>
      </c>
      <c r="AN13">
        <f>'OECD TTL'!AH$18*'SIOM from DLIM'!AG152/SUM('SIOM from DLIM'!AG$152:AG$153)</f>
        <v>656.51799843954291</v>
      </c>
      <c r="AO13">
        <f>'OECD TTL'!AI$18*'SIOM from DLIM'!AH152/SUM('SIOM from DLIM'!AH$152:AH$153)</f>
        <v>583.27088832224649</v>
      </c>
      <c r="AP13">
        <f>'OECD TTL'!AJ$18*'SIOM from DLIM'!AI152/SUM('SIOM from DLIM'!AI$152:AI$153)</f>
        <v>5127.1774532559884</v>
      </c>
      <c r="AQ13">
        <f>'OECD TTL'!AK$18*'SIOM from DLIM'!AJ152/SUM('SIOM from DLIM'!AJ$152:AJ$153)</f>
        <v>1046.6325661546928</v>
      </c>
      <c r="AR13">
        <f>'OECD TTL'!AL$18*'SIOM from DLIM'!AK152/SUM('SIOM from DLIM'!AK$152:AK$153)</f>
        <v>0</v>
      </c>
    </row>
    <row r="14" spans="1:44" x14ac:dyDescent="0.25">
      <c r="A14" s="20" t="s">
        <v>220</v>
      </c>
      <c r="B14" t="s">
        <v>98</v>
      </c>
      <c r="C14">
        <f>'OECD TTL'!C$18*'SIOM from DLIM'!B153/SUM('SIOM from DLIM'!B$152:B$153)</f>
        <v>0</v>
      </c>
      <c r="D14" s="30">
        <f>'OECD TTL'!$D$18*'SIOM from DLIM'!C153/SUM('SIOM from DLIM'!$C$152:$D$153)</f>
        <v>0</v>
      </c>
      <c r="E14" s="30">
        <f>'OECD TTL'!$D$18*'SIOM from DLIM'!D153/SUM('SIOM from DLIM'!$C$152:$D$153)</f>
        <v>0</v>
      </c>
      <c r="F14">
        <f>'OECD TTL'!E$18*'SIOM from DLIM'!D153/SUM('SIOM from DLIM'!D$152:D$153)</f>
        <v>0</v>
      </c>
      <c r="G14">
        <f>'OECD TTL'!F$18*'SIOM from DLIM'!E153/SUM('SIOM from DLIM'!E$152:E$153)</f>
        <v>4.1197976476856201E-3</v>
      </c>
      <c r="H14">
        <f>'OECD TTL'!G$18*'SIOM from DLIM'!F153/SUM('SIOM from DLIM'!F$152:F$153)</f>
        <v>44.786890084407638</v>
      </c>
      <c r="I14">
        <f>'OECD TTL'!H$18*'SIOM from DLIM'!G153/SUM('SIOM from DLIM'!G$152:G$153)</f>
        <v>692.13874783074925</v>
      </c>
      <c r="J14">
        <f>'OECD TTL'!I$18*'SIOM from DLIM'!H153/SUM('SIOM from DLIM'!H$152:H$153)</f>
        <v>21.458156799855576</v>
      </c>
      <c r="K14">
        <f>'OECD TTL'!J$18*'SIOM from DLIM'!I153/SUM('SIOM from DLIM'!I$152:I$153)</f>
        <v>36.38106738683053</v>
      </c>
      <c r="L14">
        <f>'OECD TTL'!K$18*'SIOM from DLIM'!J153/SUM('SIOM from DLIM'!J$152:J$153)</f>
        <v>150.65671261338795</v>
      </c>
      <c r="M14" s="30">
        <f>'OECD TTL'!$L$18*'SIOM from DLIM'!L153/SUM('SIOM from DLIM'!$L$152:$M$153)</f>
        <v>114.27807447233886</v>
      </c>
      <c r="N14" s="30">
        <f>'OECD TTL'!$L$18*'SIOM from DLIM'!M153/SUM('SIOM from DLIM'!$L$152:$M$153)</f>
        <v>1357.0542245436802</v>
      </c>
      <c r="O14">
        <f>'OECD TTL'!M$18*'SIOM from DLIM'!L153/SUM('SIOM from DLIM'!L$152:L$153)</f>
        <v>46.190633506836278</v>
      </c>
      <c r="P14" s="30">
        <f>'OECD TTL'!$N$18*'SIOM from DLIM'!O153/SUM('SIOM from DLIM'!$O$152:$P$153)</f>
        <v>0.50312597111075086</v>
      </c>
      <c r="Q14" s="30">
        <f>'OECD TTL'!$N$18*'SIOM from DLIM'!P153/SUM('SIOM from DLIM'!$O$152:$P$153)</f>
        <v>1.0314817219968759</v>
      </c>
      <c r="R14" s="30">
        <f>'OECD TTL'!$O$18*'SIOM from DLIM'!Q153/SUM('SIOM from DLIM'!$Q$152:$R$153)</f>
        <v>4.3045501859021158</v>
      </c>
      <c r="S14" s="30">
        <f>'OECD TTL'!$O$18*'SIOM from DLIM'!R153/SUM('SIOM from DLIM'!$Q$152:$R$153)</f>
        <v>0.52639229781763097</v>
      </c>
      <c r="T14">
        <f>'OECD TTL'!P$18*'SIOM from DLIM'!O153/SUM('SIOM from DLIM'!O$152:O$153)</f>
        <v>1.5697807204948235</v>
      </c>
      <c r="U14">
        <f>'OECD TTL'!Q$18*'SIOM from DLIM'!P153/SUM('SIOM from DLIM'!P$152:P$153)</f>
        <v>2.6934942889999944</v>
      </c>
      <c r="V14">
        <f>'OECD TTL'!R$18*'SIOM from DLIM'!Q153/SUM('SIOM from DLIM'!Q$152:Q$153)</f>
        <v>2.7004646556426883</v>
      </c>
      <c r="W14">
        <f>'OECD TTL'!S$18*'SIOM from DLIM'!R153/SUM('SIOM from DLIM'!R$152:R$153)</f>
        <v>0.57661134229417521</v>
      </c>
      <c r="X14">
        <f>'OECD TTL'!T$18*'SIOM from DLIM'!S153/SUM('SIOM from DLIM'!S$152:S$153)</f>
        <v>101.52846167646528</v>
      </c>
      <c r="Y14">
        <f>'OECD TTL'!U$18*'SIOM from DLIM'!T153/SUM('SIOM from DLIM'!T$152:T$153)</f>
        <v>43.26349796115737</v>
      </c>
      <c r="Z14">
        <f>'OECD TTL'!V$18*'SIOM from DLIM'!U153/SUM('SIOM from DLIM'!U$152:U$153)</f>
        <v>34.099554379113989</v>
      </c>
      <c r="AA14" s="30">
        <f>'OECD TTL'!$W$18*'SIOM from DLIM'!Z153/SUM('SIOM from DLIM'!$Z$152:$AB$153)</f>
        <v>0</v>
      </c>
      <c r="AB14" s="30">
        <f>'OECD TTL'!$W$18*'SIOM from DLIM'!AA153/SUM('SIOM from DLIM'!$Z$152:$AB$153)</f>
        <v>0</v>
      </c>
      <c r="AC14" s="30">
        <f>'OECD TTL'!$W$18*'SIOM from DLIM'!AB153/SUM('SIOM from DLIM'!$Z$152:$AB$153)</f>
        <v>8.8945737779944061</v>
      </c>
      <c r="AD14">
        <f>'OECD TTL'!X$18*'SIOM from DLIM'!W153/SUM('SIOM from DLIM'!W$152:W$153)</f>
        <v>76.683500395897681</v>
      </c>
      <c r="AE14">
        <f>'OECD TTL'!Y$18*'SIOM from DLIM'!X153/SUM('SIOM from DLIM'!X$152:X$153)</f>
        <v>203.67546778983424</v>
      </c>
      <c r="AF14">
        <f>'OECD TTL'!Z$18*'SIOM from DLIM'!Y153/SUM('SIOM from DLIM'!Y$152:Y$153)</f>
        <v>114.74365752215198</v>
      </c>
      <c r="AG14">
        <f>'OECD TTL'!AA$18*'SIOM from DLIM'!Z153/SUM('SIOM from DLIM'!Z$152:Z$153)</f>
        <v>0</v>
      </c>
      <c r="AH14">
        <f>'OECD TTL'!AB$18*'SIOM from DLIM'!AA153/SUM('SIOM from DLIM'!AA$152:AA$153)</f>
        <v>0</v>
      </c>
      <c r="AI14">
        <f>'OECD TTL'!AC$18*'SIOM from DLIM'!AB153/SUM('SIOM from DLIM'!AB$152:AB$153)</f>
        <v>5.5224830396755378</v>
      </c>
      <c r="AJ14">
        <f>'OECD TTL'!AD$18*'SIOM from DLIM'!AC153/SUM('SIOM from DLIM'!AC$152:AC$153)</f>
        <v>5.9903800847189359</v>
      </c>
      <c r="AK14">
        <f>'OECD TTL'!AE$18*'SIOM from DLIM'!AD153/SUM('SIOM from DLIM'!AD$152:AD$153)</f>
        <v>16.046937344798486</v>
      </c>
      <c r="AL14">
        <f>'OECD TTL'!AF$18*'SIOM from DLIM'!AE153/SUM('SIOM from DLIM'!AE$152:AE$153)</f>
        <v>0</v>
      </c>
      <c r="AM14">
        <f>'OECD TTL'!AG$18*'SIOM from DLIM'!AF153/SUM('SIOM from DLIM'!AF$152:AF$153)</f>
        <v>163.13195730461399</v>
      </c>
      <c r="AN14">
        <f>'OECD TTL'!AH$18*'SIOM from DLIM'!AG153/SUM('SIOM from DLIM'!AG$152:AG$153)</f>
        <v>62.582001560457101</v>
      </c>
      <c r="AO14">
        <f>'OECD TTL'!AI$18*'SIOM from DLIM'!AH153/SUM('SIOM from DLIM'!AH$152:AH$153)</f>
        <v>87.729111677753608</v>
      </c>
      <c r="AP14">
        <f>'OECD TTL'!AJ$18*'SIOM from DLIM'!AI153/SUM('SIOM from DLIM'!AI$152:AI$153)</f>
        <v>1386.2225467440107</v>
      </c>
      <c r="AQ14">
        <f>'OECD TTL'!AK$18*'SIOM from DLIM'!AJ153/SUM('SIOM from DLIM'!AJ$152:AJ$153)</f>
        <v>227.06743384530736</v>
      </c>
      <c r="AR14">
        <f>'OECD TTL'!AL$18*'SIOM from DLIM'!AK153/SUM('SIOM from DLIM'!AK$152:AK$153)</f>
        <v>0</v>
      </c>
    </row>
    <row r="15" spans="1:44" x14ac:dyDescent="0.25">
      <c r="A15" t="s">
        <v>139</v>
      </c>
      <c r="B15" t="s">
        <v>99</v>
      </c>
      <c r="C15">
        <f>'OECD TTL'!C19</f>
        <v>242.8</v>
      </c>
      <c r="D15">
        <f>'OECD TTL'!$D19*'SIOM from DLIM'!C154/SUM('SIOM from DLIM'!$C154:$D154)</f>
        <v>30.4</v>
      </c>
      <c r="E15">
        <f>'OECD TTL'!$D19*'SIOM from DLIM'!D154/SUM('SIOM from DLIM'!$C154:$D154)</f>
        <v>0</v>
      </c>
      <c r="F15">
        <f>'OECD TTL'!E19</f>
        <v>43.1</v>
      </c>
      <c r="G15">
        <f>'OECD TTL'!F19</f>
        <v>0.1</v>
      </c>
      <c r="H15">
        <f>'OECD TTL'!G19</f>
        <v>1866.4</v>
      </c>
      <c r="I15">
        <f>'OECD TTL'!H19</f>
        <v>1204.3</v>
      </c>
      <c r="J15">
        <f>'OECD TTL'!I19</f>
        <v>194.9</v>
      </c>
      <c r="K15">
        <f>'OECD TTL'!J19</f>
        <v>780.9</v>
      </c>
      <c r="L15">
        <f>'OECD TTL'!K19</f>
        <v>352.2</v>
      </c>
      <c r="M15">
        <f>'OECD TTL'!$L19*'SIOM from DLIM'!L154/SUM('SIOM from DLIM'!$L154:$M154)</f>
        <v>2874.3165567747742</v>
      </c>
      <c r="N15">
        <f>'OECD TTL'!$L19*'SIOM from DLIM'!M154/SUM('SIOM from DLIM'!$L154:$M154)</f>
        <v>499.38344322522528</v>
      </c>
      <c r="O15">
        <f>'OECD TTL'!M19</f>
        <v>10678.7</v>
      </c>
      <c r="P15">
        <f>'OECD TTL'!$N19*'SIOM from DLIM'!O154/SUM('SIOM from DLIM'!$O154:$P154)</f>
        <v>823.43494420474076</v>
      </c>
      <c r="Q15">
        <f>'OECD TTL'!$N19*'SIOM from DLIM'!P154/SUM('SIOM from DLIM'!$O154:$P154)</f>
        <v>241.2650557952592</v>
      </c>
      <c r="R15">
        <f>'OECD TTL'!$O19*'SIOM from DLIM'!Q154/SUM('SIOM from DLIM'!$Q154:$R154)</f>
        <v>822.41905186040992</v>
      </c>
      <c r="S15">
        <f>'OECD TTL'!$O19*'SIOM from DLIM'!R154/SUM('SIOM from DLIM'!$Q154:$R154)</f>
        <v>398.38094813959003</v>
      </c>
      <c r="T15">
        <f>'OECD TTL'!P19</f>
        <v>1643</v>
      </c>
      <c r="U15">
        <f>'OECD TTL'!Q19</f>
        <v>5169.6000000000004</v>
      </c>
      <c r="V15">
        <f>'OECD TTL'!R19</f>
        <v>3001.6</v>
      </c>
      <c r="W15">
        <f>'OECD TTL'!S19</f>
        <v>3307.7</v>
      </c>
      <c r="X15">
        <f>'OECD TTL'!T19</f>
        <v>6608.9</v>
      </c>
      <c r="Y15">
        <f>'OECD TTL'!U19</f>
        <v>2076.1999999999998</v>
      </c>
      <c r="Z15">
        <f>'OECD TTL'!V19</f>
        <v>1252.3</v>
      </c>
      <c r="AA15">
        <f>'OECD TTL'!$W19*'SIOM from DLIM'!Z154/SUM('SIOM from DLIM'!$Z154:$AB154)</f>
        <v>228.9858243409154</v>
      </c>
      <c r="AB15">
        <f>'OECD TTL'!$W19*'SIOM from DLIM'!AA154/SUM('SIOM from DLIM'!$Z154:$AB154)</f>
        <v>0</v>
      </c>
      <c r="AC15">
        <f>'OECD TTL'!$W19*'SIOM from DLIM'!AB154/SUM('SIOM from DLIM'!$Z154:$AB154)</f>
        <v>284.71417565908467</v>
      </c>
      <c r="AD15">
        <f>'OECD TTL'!X19</f>
        <v>7556.3</v>
      </c>
      <c r="AE15">
        <f>'OECD TTL'!Y19</f>
        <v>3051.6</v>
      </c>
      <c r="AF15">
        <f>'OECD TTL'!Z19</f>
        <v>1292.0999999999999</v>
      </c>
      <c r="AG15">
        <f>'OECD TTL'!AA19</f>
        <v>629.70000000000005</v>
      </c>
      <c r="AH15">
        <f>'OECD TTL'!AB19</f>
        <v>116.4</v>
      </c>
      <c r="AI15">
        <f>'OECD TTL'!AC19</f>
        <v>225.6</v>
      </c>
      <c r="AJ15">
        <f>'OECD TTL'!AD19</f>
        <v>162.9</v>
      </c>
      <c r="AK15">
        <f>'OECD TTL'!AE19</f>
        <v>243.6</v>
      </c>
      <c r="AL15">
        <f>'OECD TTL'!AF19</f>
        <v>345.5</v>
      </c>
      <c r="AM15">
        <f>'OECD TTL'!AG19</f>
        <v>893</v>
      </c>
      <c r="AN15">
        <f>'OECD TTL'!AH19</f>
        <v>399.1</v>
      </c>
      <c r="AO15">
        <f>'OECD TTL'!AI19</f>
        <v>301.3</v>
      </c>
      <c r="AP15">
        <f>'OECD TTL'!AJ19</f>
        <v>675.7</v>
      </c>
      <c r="AQ15">
        <f>'OECD TTL'!AK19</f>
        <v>508.8</v>
      </c>
      <c r="AR15">
        <f>'OECD TTL'!AL19</f>
        <v>0</v>
      </c>
    </row>
    <row r="16" spans="1:44" x14ac:dyDescent="0.25">
      <c r="A16" s="20" t="s">
        <v>100</v>
      </c>
      <c r="B16" t="s">
        <v>100</v>
      </c>
      <c r="C16">
        <f>'OECD TTL'!C$20*'SIOM from DLIM'!B155/SUM('SIOM from DLIM'!B$155:B$156)</f>
        <v>0</v>
      </c>
      <c r="D16" s="30">
        <f>'OECD TTL'!$D$20*'SIOM from DLIM'!C155/SUM('SIOM from DLIM'!$C$155:$D$156)</f>
        <v>3.0930032853887393</v>
      </c>
      <c r="E16" s="30">
        <f>'OECD TTL'!$D$20*'SIOM from DLIM'!D155/SUM('SIOM from DLIM'!$C$155:$D$156)</f>
        <v>0.30913903650335411</v>
      </c>
      <c r="F16">
        <f>'OECD TTL'!E$20*'SIOM from DLIM'!D155/SUM('SIOM from DLIM'!D$155:D$156)</f>
        <v>51.09534955285919</v>
      </c>
      <c r="G16" t="e">
        <f>'OECD TTL'!F$20*'SIOM from DLIM'!E155/SUM('SIOM from DLIM'!E$155:E$156)</f>
        <v>#DIV/0!</v>
      </c>
      <c r="H16" t="e">
        <f>'OECD TTL'!G$20*'SIOM from DLIM'!F155/SUM('SIOM from DLIM'!F$155:F$156)</f>
        <v>#DIV/0!</v>
      </c>
      <c r="I16">
        <f>'OECD TTL'!H$20*'SIOM from DLIM'!G155/SUM('SIOM from DLIM'!G$155:G$156)</f>
        <v>158.1</v>
      </c>
      <c r="J16" t="e">
        <f>'OECD TTL'!I$20*'SIOM from DLIM'!H155/SUM('SIOM from DLIM'!H$155:H$156)</f>
        <v>#DIV/0!</v>
      </c>
      <c r="K16">
        <f>'OECD TTL'!J$20*'SIOM from DLIM'!I155/SUM('SIOM from DLIM'!I$155:I$156)</f>
        <v>0</v>
      </c>
      <c r="L16">
        <f>'OECD TTL'!K$20*'SIOM from DLIM'!J155/SUM('SIOM from DLIM'!J$155:J$156)</f>
        <v>0</v>
      </c>
      <c r="M16" s="30">
        <f>'OECD TTL'!$L$20*'SIOM from DLIM'!L155/SUM('SIOM from DLIM'!$L$155:$M$156)</f>
        <v>285.655040853792</v>
      </c>
      <c r="N16" s="30">
        <f>'OECD TTL'!$L$20*'SIOM from DLIM'!M155/SUM('SIOM from DLIM'!$L$155:$M$156)</f>
        <v>63.41464462428565</v>
      </c>
      <c r="O16">
        <f>'OECD TTL'!M$20*'SIOM from DLIM'!L155/SUM('SIOM from DLIM'!L$155:L$156)</f>
        <v>213.98510940124928</v>
      </c>
      <c r="P16" s="30">
        <f>'OECD TTL'!$N$20*'SIOM from DLIM'!O155/SUM('SIOM from DLIM'!$O$155:$P$156)</f>
        <v>2055.8465313959887</v>
      </c>
      <c r="Q16" s="30">
        <f>'OECD TTL'!$N$20*'SIOM from DLIM'!P155/SUM('SIOM from DLIM'!$O$155:$P$156)</f>
        <v>19.151895041890803</v>
      </c>
      <c r="R16" s="30">
        <f>'OECD TTL'!$O$20*'SIOM from DLIM'!Q155/SUM('SIOM from DLIM'!$Q$155:$R$156)</f>
        <v>40.993539474174824</v>
      </c>
      <c r="S16" s="30">
        <f>'OECD TTL'!$O$20*'SIOM from DLIM'!R155/SUM('SIOM from DLIM'!$Q$155:$R$156)</f>
        <v>15.760908503302325</v>
      </c>
      <c r="T16">
        <f>'OECD TTL'!P$20*'SIOM from DLIM'!O155/SUM('SIOM from DLIM'!O$155:O$156)</f>
        <v>776.67424458992389</v>
      </c>
      <c r="U16">
        <f>'OECD TTL'!Q$20*'SIOM from DLIM'!P155/SUM('SIOM from DLIM'!P$155:P$156)</f>
        <v>9.2623150149318985</v>
      </c>
      <c r="V16">
        <f>'OECD TTL'!R$20*'SIOM from DLIM'!Q155/SUM('SIOM from DLIM'!Q$155:Q$156)</f>
        <v>27.918950809564762</v>
      </c>
      <c r="W16">
        <f>'OECD TTL'!S$20*'SIOM from DLIM'!R155/SUM('SIOM from DLIM'!R$155:R$156)</f>
        <v>118.64595683553964</v>
      </c>
      <c r="X16">
        <f>'OECD TTL'!T$20*'SIOM from DLIM'!S155/SUM('SIOM from DLIM'!S$155:S$156)</f>
        <v>0</v>
      </c>
      <c r="Y16">
        <f>'OECD TTL'!U$20*'SIOM from DLIM'!T155/SUM('SIOM from DLIM'!T$155:T$156)</f>
        <v>741.63379221166554</v>
      </c>
      <c r="Z16">
        <f>'OECD TTL'!V$20*'SIOM from DLIM'!U155/SUM('SIOM from DLIM'!U$155:U$156)</f>
        <v>163.02912350906817</v>
      </c>
      <c r="AA16" s="30">
        <f>'OECD TTL'!$W$20*'SIOM from DLIM'!Z155/SUM('SIOM from DLIM'!$Z$155:$AB$156)</f>
        <v>288.89999999999998</v>
      </c>
      <c r="AB16" s="30">
        <f>'OECD TTL'!$W$20*'SIOM from DLIM'!AA155/SUM('SIOM from DLIM'!$Z$155:$AB$156)</f>
        <v>0</v>
      </c>
      <c r="AC16" s="30">
        <f>'OECD TTL'!$W$20*'SIOM from DLIM'!AB155/SUM('SIOM from DLIM'!$Z$155:$AB$156)</f>
        <v>0</v>
      </c>
      <c r="AD16">
        <f>'OECD TTL'!X$20*'SIOM from DLIM'!W155/SUM('SIOM from DLIM'!W$155:W$156)</f>
        <v>20747.553847261399</v>
      </c>
      <c r="AE16">
        <f>'OECD TTL'!Y$20*'SIOM from DLIM'!X155/SUM('SIOM from DLIM'!X$155:X$156)</f>
        <v>0</v>
      </c>
      <c r="AF16">
        <f>'OECD TTL'!Z$20*'SIOM from DLIM'!Y155/SUM('SIOM from DLIM'!Y$155:Y$156)</f>
        <v>157.43354472846889</v>
      </c>
      <c r="AG16">
        <f>'OECD TTL'!AA$20*'SIOM from DLIM'!Z155/SUM('SIOM from DLIM'!Z$155:Z$156)</f>
        <v>260.5</v>
      </c>
      <c r="AH16" t="e">
        <f>'OECD TTL'!AB$20*'SIOM from DLIM'!AA155/SUM('SIOM from DLIM'!AA$155:AA$156)</f>
        <v>#DIV/0!</v>
      </c>
      <c r="AI16" t="e">
        <f>'OECD TTL'!AC$20*'SIOM from DLIM'!AB155/SUM('SIOM from DLIM'!AB$155:AB$156)</f>
        <v>#DIV/0!</v>
      </c>
      <c r="AJ16">
        <f>'OECD TTL'!AD$20*'SIOM from DLIM'!AC155/SUM('SIOM from DLIM'!AC$155:AC$156)</f>
        <v>2.569628336164639</v>
      </c>
      <c r="AK16" t="e">
        <f>'OECD TTL'!AE$20*'SIOM from DLIM'!AD155/SUM('SIOM from DLIM'!AD$155:AD$156)</f>
        <v>#DIV/0!</v>
      </c>
      <c r="AL16" t="e">
        <f>'OECD TTL'!AF$20*'SIOM from DLIM'!AE155/SUM('SIOM from DLIM'!AE$155:AE$156)</f>
        <v>#DIV/0!</v>
      </c>
      <c r="AM16">
        <f>'OECD TTL'!AG$20*'SIOM from DLIM'!AF155/SUM('SIOM from DLIM'!AF$155:AF$156)</f>
        <v>307.8</v>
      </c>
      <c r="AN16" t="e">
        <f>'OECD TTL'!AH$20*'SIOM from DLIM'!AG155/SUM('SIOM from DLIM'!AG$155:AG$156)</f>
        <v>#DIV/0!</v>
      </c>
      <c r="AO16" t="e">
        <f>'OECD TTL'!AI$20*'SIOM from DLIM'!AH155/SUM('SIOM from DLIM'!AH$155:AH$156)</f>
        <v>#DIV/0!</v>
      </c>
      <c r="AP16" t="e">
        <f>'OECD TTL'!AJ$20*'SIOM from DLIM'!AI155/SUM('SIOM from DLIM'!AI$155:AI$156)</f>
        <v>#DIV/0!</v>
      </c>
      <c r="AQ16" t="e">
        <f>'OECD TTL'!AK$20*'SIOM from DLIM'!AJ155/SUM('SIOM from DLIM'!AJ$155:AJ$156)</f>
        <v>#DIV/0!</v>
      </c>
      <c r="AR16" t="e">
        <f>'OECD TTL'!AL$20*'SIOM from DLIM'!AK155/SUM('SIOM from DLIM'!AK$155:AK$156)</f>
        <v>#DIV/0!</v>
      </c>
    </row>
    <row r="17" spans="1:44" x14ac:dyDescent="0.25">
      <c r="A17" s="20" t="s">
        <v>101</v>
      </c>
      <c r="B17" t="s">
        <v>101</v>
      </c>
      <c r="C17">
        <f>'OECD TTL'!C$20*'SIOM from DLIM'!B156/SUM('SIOM from DLIM'!B$155:B$156)</f>
        <v>100.1</v>
      </c>
      <c r="D17" s="30">
        <f>'OECD TTL'!$D$20*'SIOM from DLIM'!C156/SUM('SIOM from DLIM'!$C$155:$D$156)</f>
        <v>1.0966194941517784</v>
      </c>
      <c r="E17" s="30">
        <f>'OECD TTL'!$D$20*'SIOM from DLIM'!D156/SUM('SIOM from DLIM'!$C$155:$D$156)</f>
        <v>1.23818395612774E-3</v>
      </c>
      <c r="F17">
        <f>'OECD TTL'!E$20*'SIOM from DLIM'!D156/SUM('SIOM from DLIM'!D$155:D$156)</f>
        <v>0.20465044714080466</v>
      </c>
      <c r="G17" t="e">
        <f>'OECD TTL'!F$20*'SIOM from DLIM'!E156/SUM('SIOM from DLIM'!E$155:E$156)</f>
        <v>#DIV/0!</v>
      </c>
      <c r="H17" t="e">
        <f>'OECD TTL'!G$20*'SIOM from DLIM'!F156/SUM('SIOM from DLIM'!F$155:F$156)</f>
        <v>#DIV/0!</v>
      </c>
      <c r="I17">
        <f>'OECD TTL'!H$20*'SIOM from DLIM'!G156/SUM('SIOM from DLIM'!G$155:G$156)</f>
        <v>0</v>
      </c>
      <c r="J17" t="e">
        <f>'OECD TTL'!I$20*'SIOM from DLIM'!H156/SUM('SIOM from DLIM'!H$155:H$156)</f>
        <v>#DIV/0!</v>
      </c>
      <c r="K17">
        <f>'OECD TTL'!J$20*'SIOM from DLIM'!I156/SUM('SIOM from DLIM'!I$155:I$156)</f>
        <v>63.2</v>
      </c>
      <c r="L17">
        <f>'OECD TTL'!K$20*'SIOM from DLIM'!J156/SUM('SIOM from DLIM'!J$155:J$156)</f>
        <v>123.3</v>
      </c>
      <c r="M17" s="30">
        <f>'OECD TTL'!$L$20*'SIOM from DLIM'!L156/SUM('SIOM from DLIM'!$L$155:$M$156)</f>
        <v>462.83994487153768</v>
      </c>
      <c r="N17" s="30">
        <f>'OECD TTL'!$L$20*'SIOM from DLIM'!M156/SUM('SIOM from DLIM'!$L$155:$M$156)</f>
        <v>96.790369650384648</v>
      </c>
      <c r="O17">
        <f>'OECD TTL'!M$20*'SIOM from DLIM'!L156/SUM('SIOM from DLIM'!L$155:L$156)</f>
        <v>346.71489059875086</v>
      </c>
      <c r="P17" s="30">
        <f>'OECD TTL'!$N$20*'SIOM from DLIM'!O156/SUM('SIOM from DLIM'!$O$155:$P$156)</f>
        <v>51.419719602827435</v>
      </c>
      <c r="Q17" s="30">
        <f>'OECD TTL'!$N$20*'SIOM from DLIM'!P156/SUM('SIOM from DLIM'!$O$155:$P$156)</f>
        <v>4369.381853959293</v>
      </c>
      <c r="R17" s="30">
        <f>'OECD TTL'!$O$20*'SIOM from DLIM'!Q156/SUM('SIOM from DLIM'!$Q$155:$R$156)</f>
        <v>962.29937485365872</v>
      </c>
      <c r="S17" s="30">
        <f>'OECD TTL'!$O$20*'SIOM from DLIM'!R156/SUM('SIOM from DLIM'!$Q$155:$R$156)</f>
        <v>75.646177168864085</v>
      </c>
      <c r="T17">
        <f>'OECD TTL'!P$20*'SIOM from DLIM'!O156/SUM('SIOM from DLIM'!O$155:O$156)</f>
        <v>19.42575541007605</v>
      </c>
      <c r="U17">
        <f>'OECD TTL'!Q$20*'SIOM from DLIM'!P156/SUM('SIOM from DLIM'!P$155:P$156)</f>
        <v>2113.1376849850685</v>
      </c>
      <c r="V17">
        <f>'OECD TTL'!R$20*'SIOM from DLIM'!Q156/SUM('SIOM from DLIM'!Q$155:Q$156)</f>
        <v>655.38104919043519</v>
      </c>
      <c r="W17">
        <f>'OECD TTL'!S$20*'SIOM from DLIM'!R156/SUM('SIOM from DLIM'!R$155:R$156)</f>
        <v>569.45404316446036</v>
      </c>
      <c r="X17">
        <f>'OECD TTL'!T$20*'SIOM from DLIM'!S156/SUM('SIOM from DLIM'!S$155:S$156)</f>
        <v>1092.0999999999999</v>
      </c>
      <c r="Y17">
        <f>'OECD TTL'!U$20*'SIOM from DLIM'!T156/SUM('SIOM from DLIM'!T$155:T$156)</f>
        <v>24.666207788334464</v>
      </c>
      <c r="Z17">
        <f>'OECD TTL'!V$20*'SIOM from DLIM'!U156/SUM('SIOM from DLIM'!U$155:U$156)</f>
        <v>64.270876490931855</v>
      </c>
      <c r="AA17" s="30">
        <f>'OECD TTL'!$W$20*'SIOM from DLIM'!Z156/SUM('SIOM from DLIM'!$Z$155:$AB$156)</f>
        <v>0</v>
      </c>
      <c r="AB17" s="30">
        <f>'OECD TTL'!$W$20*'SIOM from DLIM'!AA156/SUM('SIOM from DLIM'!$Z$155:$AB$156)</f>
        <v>0</v>
      </c>
      <c r="AC17" s="30">
        <f>'OECD TTL'!$W$20*'SIOM from DLIM'!AB156/SUM('SIOM from DLIM'!$Z$155:$AB$156)</f>
        <v>0</v>
      </c>
      <c r="AD17">
        <f>'OECD TTL'!X$20*'SIOM from DLIM'!W156/SUM('SIOM from DLIM'!W$155:W$156)</f>
        <v>1265.8461527386016</v>
      </c>
      <c r="AE17">
        <f>'OECD TTL'!Y$20*'SIOM from DLIM'!X156/SUM('SIOM from DLIM'!X$155:X$156)</f>
        <v>707.29999999999984</v>
      </c>
      <c r="AF17">
        <f>'OECD TTL'!Z$20*'SIOM from DLIM'!Y156/SUM('SIOM from DLIM'!Y$155:Y$156)</f>
        <v>33.966455271531117</v>
      </c>
      <c r="AG17">
        <f>'OECD TTL'!AA$20*'SIOM from DLIM'!Z156/SUM('SIOM from DLIM'!Z$155:Z$156)</f>
        <v>0</v>
      </c>
      <c r="AH17" t="e">
        <f>'OECD TTL'!AB$20*'SIOM from DLIM'!AA156/SUM('SIOM from DLIM'!AA$155:AA$156)</f>
        <v>#DIV/0!</v>
      </c>
      <c r="AI17" t="e">
        <f>'OECD TTL'!AC$20*'SIOM from DLIM'!AB156/SUM('SIOM from DLIM'!AB$155:AB$156)</f>
        <v>#DIV/0!</v>
      </c>
      <c r="AJ17">
        <f>'OECD TTL'!AD$20*'SIOM from DLIM'!AC156/SUM('SIOM from DLIM'!AC$155:AC$156)</f>
        <v>36.630371663835362</v>
      </c>
      <c r="AK17" t="e">
        <f>'OECD TTL'!AE$20*'SIOM from DLIM'!AD156/SUM('SIOM from DLIM'!AD$155:AD$156)</f>
        <v>#DIV/0!</v>
      </c>
      <c r="AL17" t="e">
        <f>'OECD TTL'!AF$20*'SIOM from DLIM'!AE156/SUM('SIOM from DLIM'!AE$155:AE$156)</f>
        <v>#DIV/0!</v>
      </c>
      <c r="AM17">
        <f>'OECD TTL'!AG$20*'SIOM from DLIM'!AF156/SUM('SIOM from DLIM'!AF$155:AF$156)</f>
        <v>0</v>
      </c>
      <c r="AN17" t="e">
        <f>'OECD TTL'!AH$20*'SIOM from DLIM'!AG156/SUM('SIOM from DLIM'!AG$155:AG$156)</f>
        <v>#DIV/0!</v>
      </c>
      <c r="AO17" t="e">
        <f>'OECD TTL'!AI$20*'SIOM from DLIM'!AH156/SUM('SIOM from DLIM'!AH$155:AH$156)</f>
        <v>#DIV/0!</v>
      </c>
      <c r="AP17" t="e">
        <f>'OECD TTL'!AJ$20*'SIOM from DLIM'!AI156/SUM('SIOM from DLIM'!AI$155:AI$156)</f>
        <v>#DIV/0!</v>
      </c>
      <c r="AQ17" t="e">
        <f>'OECD TTL'!AK$20*'SIOM from DLIM'!AJ156/SUM('SIOM from DLIM'!AJ$155:AJ$156)</f>
        <v>#DIV/0!</v>
      </c>
      <c r="AR17" t="e">
        <f>'OECD TTL'!AL$20*'SIOM from DLIM'!AK156/SUM('SIOM from DLIM'!AK$155:AK$156)</f>
        <v>#DIV/0!</v>
      </c>
    </row>
    <row r="18" spans="1:44" x14ac:dyDescent="0.25">
      <c r="A18" s="20" t="s">
        <v>102</v>
      </c>
      <c r="B18" t="s">
        <v>102</v>
      </c>
      <c r="C18" t="e">
        <f>'OECD TTL'!C$21*'SIOM from DLIM'!B157/SUM('SIOM from DLIM'!B$157:B$158)</f>
        <v>#DIV/0!</v>
      </c>
      <c r="D18" s="30">
        <f>'OECD TTL'!$D$21*'SIOM from DLIM'!C157/SUM('SIOM from DLIM'!$C$157:$D$158)</f>
        <v>8.1126625190468751</v>
      </c>
      <c r="E18" s="30">
        <f>'OECD TTL'!$D$21*'SIOM from DLIM'!D157/SUM('SIOM from DLIM'!$C$157:$D$158)</f>
        <v>0.11802227825720858</v>
      </c>
      <c r="F18">
        <f>'OECD TTL'!E$21*'SIOM from DLIM'!D157/SUM('SIOM from DLIM'!D$157:D$158)</f>
        <v>20.448734715704052</v>
      </c>
      <c r="G18" t="e">
        <f>'OECD TTL'!F$21*'SIOM from DLIM'!E157/SUM('SIOM from DLIM'!E$157:E$158)</f>
        <v>#DIV/0!</v>
      </c>
      <c r="H18" t="e">
        <f>'OECD TTL'!G$21*'SIOM from DLIM'!F157/SUM('SIOM from DLIM'!F$157:F$158)</f>
        <v>#DIV/0!</v>
      </c>
      <c r="I18" t="e">
        <f>'OECD TTL'!H$21*'SIOM from DLIM'!G157/SUM('SIOM from DLIM'!G$157:G$158)</f>
        <v>#DIV/0!</v>
      </c>
      <c r="J18" t="e">
        <f>'OECD TTL'!I$21*'SIOM from DLIM'!H157/SUM('SIOM from DLIM'!H$157:H$158)</f>
        <v>#DIV/0!</v>
      </c>
      <c r="K18" t="e">
        <f>'OECD TTL'!J$21*'SIOM from DLIM'!I157/SUM('SIOM from DLIM'!I$157:I$158)</f>
        <v>#DIV/0!</v>
      </c>
      <c r="L18" t="e">
        <f>'OECD TTL'!K$21*'SIOM from DLIM'!J157/SUM('SIOM from DLIM'!J$157:J$158)</f>
        <v>#DIV/0!</v>
      </c>
      <c r="M18" s="30">
        <f>'OECD TTL'!$L$21*'SIOM from DLIM'!L157/SUM('SIOM from DLIM'!$L$157:$M$158)</f>
        <v>0</v>
      </c>
      <c r="N18" s="30">
        <f>'OECD TTL'!$L$21*'SIOM from DLIM'!M157/SUM('SIOM from DLIM'!$L$157:$M$158)</f>
        <v>0</v>
      </c>
      <c r="O18">
        <f>'OECD TTL'!M$21*'SIOM from DLIM'!L157/SUM('SIOM from DLIM'!L$157:L$158)</f>
        <v>0</v>
      </c>
      <c r="P18" s="30">
        <f>'OECD TTL'!$N$21*'SIOM from DLIM'!O157/SUM('SIOM from DLIM'!$O$157:$P$158)</f>
        <v>53.237012405961416</v>
      </c>
      <c r="Q18" s="30">
        <f>'OECD TTL'!$N$21*'SIOM from DLIM'!P157/SUM('SIOM from DLIM'!$O$157:$P$158)</f>
        <v>546.18670480000389</v>
      </c>
      <c r="R18" s="30">
        <f>'OECD TTL'!$O$21*'SIOM from DLIM'!Q157/SUM('SIOM from DLIM'!$Q$157:$R$158)</f>
        <v>26019.0379323411</v>
      </c>
      <c r="S18" s="30">
        <f>'OECD TTL'!$O$21*'SIOM from DLIM'!R157/SUM('SIOM from DLIM'!$Q$157:$R$158)</f>
        <v>50.090466103588078</v>
      </c>
      <c r="T18">
        <f>'OECD TTL'!P$21*'SIOM from DLIM'!O157/SUM('SIOM from DLIM'!O$157:O$158)</f>
        <v>16174.636858394904</v>
      </c>
      <c r="U18">
        <f>'OECD TTL'!Q$21*'SIOM from DLIM'!P157/SUM('SIOM from DLIM'!P$157:P$158)</f>
        <v>4683.7820534488737</v>
      </c>
      <c r="V18">
        <f>'OECD TTL'!R$21*'SIOM from DLIM'!Q157/SUM('SIOM from DLIM'!Q$157:Q$158)</f>
        <v>9172.8030741650364</v>
      </c>
      <c r="W18">
        <f>'OECD TTL'!S$21*'SIOM from DLIM'!R157/SUM('SIOM from DLIM'!R$157:R$158)</f>
        <v>164.8209424830024</v>
      </c>
      <c r="X18">
        <f>'OECD TTL'!T$21*'SIOM from DLIM'!S157/SUM('SIOM from DLIM'!S$157:S$158)</f>
        <v>6828.5037247665559</v>
      </c>
      <c r="Y18">
        <f>'OECD TTL'!U$21*'SIOM from DLIM'!T157/SUM('SIOM from DLIM'!T$157:T$158)</f>
        <v>4172.8908083149163</v>
      </c>
      <c r="Z18">
        <f>'OECD TTL'!V$21*'SIOM from DLIM'!U157/SUM('SIOM from DLIM'!U$157:U$158)</f>
        <v>1113.794512138044</v>
      </c>
      <c r="AA18" s="30">
        <f>'OECD TTL'!$W$21*'SIOM from DLIM'!Z157/SUM('SIOM from DLIM'!$Z$157:$AB$158)</f>
        <v>905.61385894143052</v>
      </c>
      <c r="AB18" s="30">
        <f>'OECD TTL'!$W$21*'SIOM from DLIM'!AA157/SUM('SIOM from DLIM'!$Z$157:$AB$158)</f>
        <v>175.58500709192359</v>
      </c>
      <c r="AC18" s="30">
        <f>'OECD TTL'!$W$21*'SIOM from DLIM'!AB157/SUM('SIOM from DLIM'!$Z$157:$AB$158)</f>
        <v>13.101133966645925</v>
      </c>
      <c r="AD18">
        <f>'OECD TTL'!X$21*'SIOM from DLIM'!W157/SUM('SIOM from DLIM'!W$157:W$158)</f>
        <v>10990.8</v>
      </c>
      <c r="AE18" t="e">
        <f>'OECD TTL'!Y$21*'SIOM from DLIM'!X157/SUM('SIOM from DLIM'!X$157:X$158)</f>
        <v>#DIV/0!</v>
      </c>
      <c r="AF18">
        <f>'OECD TTL'!Z$21*'SIOM from DLIM'!Y157/SUM('SIOM from DLIM'!Y$157:Y$158)</f>
        <v>189.05002456410784</v>
      </c>
      <c r="AG18">
        <f>'OECD TTL'!AA$21*'SIOM from DLIM'!Z157/SUM('SIOM from DLIM'!Z$157:Z$158)</f>
        <v>78.3</v>
      </c>
      <c r="AH18">
        <f>'OECD TTL'!AB$21*'SIOM from DLIM'!AA157/SUM('SIOM from DLIM'!AA$157:AA$158)</f>
        <v>21.3</v>
      </c>
      <c r="AI18">
        <f>'OECD TTL'!AC$21*'SIOM from DLIM'!AB157/SUM('SIOM from DLIM'!AB$157:AB$158)</f>
        <v>65.5</v>
      </c>
      <c r="AJ18">
        <f>'OECD TTL'!AD$21*'SIOM from DLIM'!AC157/SUM('SIOM from DLIM'!AC$157:AC$158)</f>
        <v>35.269469696428544</v>
      </c>
      <c r="AK18" t="e">
        <f>'OECD TTL'!AE$21*'SIOM from DLIM'!AD157/SUM('SIOM from DLIM'!AD$157:AD$158)</f>
        <v>#DIV/0!</v>
      </c>
      <c r="AL18" t="e">
        <f>'OECD TTL'!AF$21*'SIOM from DLIM'!AE157/SUM('SIOM from DLIM'!AE$157:AE$158)</f>
        <v>#DIV/0!</v>
      </c>
      <c r="AM18" t="e">
        <f>'OECD TTL'!AG$21*'SIOM from DLIM'!AF157/SUM('SIOM from DLIM'!AF$157:AF$158)</f>
        <v>#DIV/0!</v>
      </c>
      <c r="AN18" t="e">
        <f>'OECD TTL'!AH$21*'SIOM from DLIM'!AG157/SUM('SIOM from DLIM'!AG$157:AG$158)</f>
        <v>#DIV/0!</v>
      </c>
      <c r="AO18" t="e">
        <f>'OECD TTL'!AI$21*'SIOM from DLIM'!AH157/SUM('SIOM from DLIM'!AH$157:AH$158)</f>
        <v>#DIV/0!</v>
      </c>
      <c r="AP18" t="e">
        <f>'OECD TTL'!AJ$21*'SIOM from DLIM'!AI157/SUM('SIOM from DLIM'!AI$157:AI$158)</f>
        <v>#DIV/0!</v>
      </c>
      <c r="AQ18" t="e">
        <f>'OECD TTL'!AK$21*'SIOM from DLIM'!AJ157/SUM('SIOM from DLIM'!AJ$157:AJ$158)</f>
        <v>#DIV/0!</v>
      </c>
      <c r="AR18" t="e">
        <f>'OECD TTL'!AL$21*'SIOM from DLIM'!AK157/SUM('SIOM from DLIM'!AK$157:AK$158)</f>
        <v>#DIV/0!</v>
      </c>
    </row>
    <row r="19" spans="1:44" x14ac:dyDescent="0.25">
      <c r="A19" s="20" t="s">
        <v>103</v>
      </c>
      <c r="B19" t="s">
        <v>103</v>
      </c>
      <c r="C19" t="e">
        <f>'OECD TTL'!C$21*'SIOM from DLIM'!B158/SUM('SIOM from DLIM'!B$157:B$158)</f>
        <v>#DIV/0!</v>
      </c>
      <c r="D19" s="30">
        <f>'OECD TTL'!$D$21*'SIOM from DLIM'!C158/SUM('SIOM from DLIM'!$C$157:$D$158)</f>
        <v>6.8442157310857732E-2</v>
      </c>
      <c r="E19" s="30">
        <f>'OECD TTL'!$D$21*'SIOM from DLIM'!D158/SUM('SIOM from DLIM'!$C$157:$D$158)</f>
        <v>8.7304538505855647E-4</v>
      </c>
      <c r="F19">
        <f>'OECD TTL'!E$21*'SIOM from DLIM'!D158/SUM('SIOM from DLIM'!D$157:D$158)</f>
        <v>0.15126528429594779</v>
      </c>
      <c r="G19" t="e">
        <f>'OECD TTL'!F$21*'SIOM from DLIM'!E158/SUM('SIOM from DLIM'!E$157:E$158)</f>
        <v>#DIV/0!</v>
      </c>
      <c r="H19" t="e">
        <f>'OECD TTL'!G$21*'SIOM from DLIM'!F158/SUM('SIOM from DLIM'!F$157:F$158)</f>
        <v>#DIV/0!</v>
      </c>
      <c r="I19" t="e">
        <f>'OECD TTL'!H$21*'SIOM from DLIM'!G158/SUM('SIOM from DLIM'!G$157:G$158)</f>
        <v>#DIV/0!</v>
      </c>
      <c r="J19" t="e">
        <f>'OECD TTL'!I$21*'SIOM from DLIM'!H158/SUM('SIOM from DLIM'!H$157:H$158)</f>
        <v>#DIV/0!</v>
      </c>
      <c r="K19" t="e">
        <f>'OECD TTL'!J$21*'SIOM from DLIM'!I158/SUM('SIOM from DLIM'!I$157:I$158)</f>
        <v>#DIV/0!</v>
      </c>
      <c r="L19" t="e">
        <f>'OECD TTL'!K$21*'SIOM from DLIM'!J158/SUM('SIOM from DLIM'!J$157:J$158)</f>
        <v>#DIV/0!</v>
      </c>
      <c r="M19" s="30">
        <f>'OECD TTL'!$L$21*'SIOM from DLIM'!L158/SUM('SIOM from DLIM'!$L$157:$M$158)</f>
        <v>866.49999999999989</v>
      </c>
      <c r="N19" s="30">
        <f>'OECD TTL'!$L$21*'SIOM from DLIM'!M158/SUM('SIOM from DLIM'!$L$157:$M$158)</f>
        <v>0</v>
      </c>
      <c r="O19">
        <f>'OECD TTL'!M$21*'SIOM from DLIM'!L158/SUM('SIOM from DLIM'!L$157:L$158)</f>
        <v>659.6</v>
      </c>
      <c r="P19" s="30">
        <f>'OECD TTL'!$N$21*'SIOM from DLIM'!O158/SUM('SIOM from DLIM'!$O$157:$P$158)</f>
        <v>13.074919171498568</v>
      </c>
      <c r="Q19" s="30">
        <f>'OECD TTL'!$N$21*'SIOM from DLIM'!P158/SUM('SIOM from DLIM'!$O$157:$P$158)</f>
        <v>26.601363622536166</v>
      </c>
      <c r="R19" s="30">
        <f>'OECD TTL'!$O$21*'SIOM from DLIM'!Q158/SUM('SIOM from DLIM'!$Q$157:$R$158)</f>
        <v>62.678850384064432</v>
      </c>
      <c r="S19" s="30">
        <f>'OECD TTL'!$O$21*'SIOM from DLIM'!R158/SUM('SIOM from DLIM'!$Q$157:$R$158)</f>
        <v>3680.9927511712458</v>
      </c>
      <c r="T19">
        <f>'OECD TTL'!P$21*'SIOM from DLIM'!O158/SUM('SIOM from DLIM'!O$157:O$158)</f>
        <v>3972.4631416050952</v>
      </c>
      <c r="U19">
        <f>'OECD TTL'!Q$21*'SIOM from DLIM'!P158/SUM('SIOM from DLIM'!P$157:P$158)</f>
        <v>228.11794655112547</v>
      </c>
      <c r="V19">
        <f>'OECD TTL'!R$21*'SIOM from DLIM'!Q158/SUM('SIOM from DLIM'!Q$157:Q$158)</f>
        <v>22.096925834964775</v>
      </c>
      <c r="W19">
        <f>'OECD TTL'!S$21*'SIOM from DLIM'!R158/SUM('SIOM from DLIM'!R$157:R$158)</f>
        <v>12112.179057516998</v>
      </c>
      <c r="X19">
        <f>'OECD TTL'!T$21*'SIOM from DLIM'!S158/SUM('SIOM from DLIM'!S$157:S$158)</f>
        <v>366.59627523344443</v>
      </c>
      <c r="Y19">
        <f>'OECD TTL'!U$21*'SIOM from DLIM'!T158/SUM('SIOM from DLIM'!T$157:T$158)</f>
        <v>2083.4091916850839</v>
      </c>
      <c r="Z19">
        <f>'OECD TTL'!V$21*'SIOM from DLIM'!U158/SUM('SIOM from DLIM'!U$157:U$158)</f>
        <v>987.90548786195575</v>
      </c>
      <c r="AA19" s="30">
        <f>'OECD TTL'!$W$21*'SIOM from DLIM'!Z158/SUM('SIOM from DLIM'!$Z$157:$AB$158)</f>
        <v>0</v>
      </c>
      <c r="AB19" s="30">
        <f>'OECD TTL'!$W$21*'SIOM from DLIM'!AA158/SUM('SIOM from DLIM'!$Z$157:$AB$158)</f>
        <v>0</v>
      </c>
      <c r="AC19" s="30">
        <f>'OECD TTL'!$W$21*'SIOM from DLIM'!AB158/SUM('SIOM from DLIM'!$Z$157:$AB$158)</f>
        <v>0</v>
      </c>
      <c r="AD19">
        <f>'OECD TTL'!X$21*'SIOM from DLIM'!W158/SUM('SIOM from DLIM'!W$157:W$158)</f>
        <v>0</v>
      </c>
      <c r="AE19" t="e">
        <f>'OECD TTL'!Y$21*'SIOM from DLIM'!X158/SUM('SIOM from DLIM'!X$157:X$158)</f>
        <v>#DIV/0!</v>
      </c>
      <c r="AF19">
        <f>'OECD TTL'!Z$21*'SIOM from DLIM'!Y158/SUM('SIOM from DLIM'!Y$157:Y$158)</f>
        <v>2.6499754358921228</v>
      </c>
      <c r="AG19">
        <f>'OECD TTL'!AA$21*'SIOM from DLIM'!Z158/SUM('SIOM from DLIM'!Z$157:Z$158)</f>
        <v>0</v>
      </c>
      <c r="AH19">
        <f>'OECD TTL'!AB$21*'SIOM from DLIM'!AA158/SUM('SIOM from DLIM'!AA$157:AA$158)</f>
        <v>0</v>
      </c>
      <c r="AI19">
        <f>'OECD TTL'!AC$21*'SIOM from DLIM'!AB158/SUM('SIOM from DLIM'!AB$157:AB$158)</f>
        <v>0</v>
      </c>
      <c r="AJ19">
        <f>'OECD TTL'!AD$21*'SIOM from DLIM'!AC158/SUM('SIOM from DLIM'!AC$157:AC$158)</f>
        <v>1.2305303035714559</v>
      </c>
      <c r="AK19" t="e">
        <f>'OECD TTL'!AE$21*'SIOM from DLIM'!AD158/SUM('SIOM from DLIM'!AD$157:AD$158)</f>
        <v>#DIV/0!</v>
      </c>
      <c r="AL19" t="e">
        <f>'OECD TTL'!AF$21*'SIOM from DLIM'!AE158/SUM('SIOM from DLIM'!AE$157:AE$158)</f>
        <v>#DIV/0!</v>
      </c>
      <c r="AM19" t="e">
        <f>'OECD TTL'!AG$21*'SIOM from DLIM'!AF158/SUM('SIOM from DLIM'!AF$157:AF$158)</f>
        <v>#DIV/0!</v>
      </c>
      <c r="AN19" t="e">
        <f>'OECD TTL'!AH$21*'SIOM from DLIM'!AG158/SUM('SIOM from DLIM'!AG$157:AG$158)</f>
        <v>#DIV/0!</v>
      </c>
      <c r="AO19" t="e">
        <f>'OECD TTL'!AI$21*'SIOM from DLIM'!AH158/SUM('SIOM from DLIM'!AH$157:AH$158)</f>
        <v>#DIV/0!</v>
      </c>
      <c r="AP19" t="e">
        <f>'OECD TTL'!AJ$21*'SIOM from DLIM'!AI158/SUM('SIOM from DLIM'!AI$157:AI$158)</f>
        <v>#DIV/0!</v>
      </c>
      <c r="AQ19" t="e">
        <f>'OECD TTL'!AK$21*'SIOM from DLIM'!AJ158/SUM('SIOM from DLIM'!AJ$157:AJ$158)</f>
        <v>#DIV/0!</v>
      </c>
      <c r="AR19" t="e">
        <f>'OECD TTL'!AL$21*'SIOM from DLIM'!AK158/SUM('SIOM from DLIM'!AK$157:AK$158)</f>
        <v>#DIV/0!</v>
      </c>
    </row>
    <row r="20" spans="1:44" x14ac:dyDescent="0.25">
      <c r="A20" t="s">
        <v>142</v>
      </c>
      <c r="B20" t="s">
        <v>104</v>
      </c>
      <c r="C20">
        <f>'OECD TTL'!C22</f>
        <v>253.2</v>
      </c>
      <c r="D20">
        <f>'OECD TTL'!$D22*'SIOM from DLIM'!C159/SUM('SIOM from DLIM'!$C159:$D159)</f>
        <v>33.347180212928897</v>
      </c>
      <c r="E20">
        <f>'OECD TTL'!$D22*'SIOM from DLIM'!D159/SUM('SIOM from DLIM'!$C159:$D159)</f>
        <v>5.2819787071098183E-2</v>
      </c>
      <c r="F20">
        <f>'OECD TTL'!E22</f>
        <v>46.6</v>
      </c>
      <c r="G20">
        <f>'OECD TTL'!F22</f>
        <v>0.3</v>
      </c>
      <c r="H20">
        <f>'OECD TTL'!G22</f>
        <v>1028.8</v>
      </c>
      <c r="I20">
        <f>'OECD TTL'!H22</f>
        <v>366.2</v>
      </c>
      <c r="J20">
        <f>'OECD TTL'!I22</f>
        <v>305.39999999999998</v>
      </c>
      <c r="K20">
        <f>'OECD TTL'!J22</f>
        <v>231.6</v>
      </c>
      <c r="L20">
        <f>'OECD TTL'!K22</f>
        <v>520.1</v>
      </c>
      <c r="M20">
        <f>'OECD TTL'!$L22*'SIOM from DLIM'!L159/SUM('SIOM from DLIM'!$L159:$M159)</f>
        <v>929.65787836462869</v>
      </c>
      <c r="N20">
        <f>'OECD TTL'!$L22*'SIOM from DLIM'!M159/SUM('SIOM from DLIM'!$L159:$M159)</f>
        <v>493.94212163537122</v>
      </c>
      <c r="O20">
        <f>'OECD TTL'!M22</f>
        <v>1279.7</v>
      </c>
      <c r="P20">
        <f>'OECD TTL'!$N22*'SIOM from DLIM'!O159/SUM('SIOM from DLIM'!$O159:$P159)</f>
        <v>371.60232391925831</v>
      </c>
      <c r="Q20">
        <f>'OECD TTL'!$N22*'SIOM from DLIM'!P159/SUM('SIOM from DLIM'!$O159:$P159)</f>
        <v>400.59767608074173</v>
      </c>
      <c r="R20">
        <f>'OECD TTL'!$O22*'SIOM from DLIM'!Q159/SUM('SIOM from DLIM'!$Q159:$R159)</f>
        <v>3937.0285074180401</v>
      </c>
      <c r="S20">
        <f>'OECD TTL'!$O22*'SIOM from DLIM'!R159/SUM('SIOM from DLIM'!$Q159:$R159)</f>
        <v>1499.0714925819602</v>
      </c>
      <c r="T20">
        <f>'OECD TTL'!P22</f>
        <v>13339.8</v>
      </c>
      <c r="U20">
        <f>'OECD TTL'!Q22</f>
        <v>4148.1000000000004</v>
      </c>
      <c r="V20">
        <f>'OECD TTL'!R22</f>
        <v>3181.5</v>
      </c>
      <c r="W20">
        <f>'OECD TTL'!S22</f>
        <v>9968</v>
      </c>
      <c r="X20">
        <f>'OECD TTL'!T22</f>
        <v>6669.1</v>
      </c>
      <c r="Y20">
        <f>'OECD TTL'!U22</f>
        <v>5604.3</v>
      </c>
      <c r="Z20">
        <f>'OECD TTL'!V22</f>
        <v>1245.4000000000001</v>
      </c>
      <c r="AA20">
        <f>'OECD TTL'!$W22*'SIOM from DLIM'!Z159/SUM('SIOM from DLIM'!$Z159:$AB159)</f>
        <v>596.97878792964661</v>
      </c>
      <c r="AB20">
        <f>'OECD TTL'!$W22*'SIOM from DLIM'!AA159/SUM('SIOM from DLIM'!$Z159:$AB159)</f>
        <v>0</v>
      </c>
      <c r="AC20">
        <f>'OECD TTL'!$W22*'SIOM from DLIM'!AB159/SUM('SIOM from DLIM'!$Z159:$AB159)</f>
        <v>382.8212120703534</v>
      </c>
      <c r="AD20">
        <f>'OECD TTL'!X22</f>
        <v>12873.2</v>
      </c>
      <c r="AE20">
        <f>'OECD TTL'!Y22</f>
        <v>1534.8</v>
      </c>
      <c r="AF20">
        <f>'OECD TTL'!Z22</f>
        <v>633.4</v>
      </c>
      <c r="AG20">
        <f>'OECD TTL'!AA22</f>
        <v>373.9</v>
      </c>
      <c r="AH20">
        <f>'OECD TTL'!AB22</f>
        <v>62.5</v>
      </c>
      <c r="AI20">
        <f>'OECD TTL'!AC22</f>
        <v>99.4</v>
      </c>
      <c r="AJ20">
        <f>'OECD TTL'!AD22</f>
        <v>174.2</v>
      </c>
      <c r="AK20">
        <f>'OECD TTL'!AE22</f>
        <v>185.4</v>
      </c>
      <c r="AL20">
        <f>'OECD TTL'!AF22</f>
        <v>475.2</v>
      </c>
      <c r="AM20">
        <f>'OECD TTL'!AG22</f>
        <v>919.4</v>
      </c>
      <c r="AN20">
        <f>'OECD TTL'!AH22</f>
        <v>786.3</v>
      </c>
      <c r="AO20">
        <f>'OECD TTL'!AI22</f>
        <v>351</v>
      </c>
      <c r="AP20">
        <f>'OECD TTL'!AJ22</f>
        <v>246.6</v>
      </c>
      <c r="AQ20">
        <f>'OECD TTL'!AK22</f>
        <v>377.1</v>
      </c>
      <c r="AR20">
        <f>'OECD TTL'!AL22</f>
        <v>0</v>
      </c>
    </row>
    <row r="21" spans="1:44" x14ac:dyDescent="0.25">
      <c r="A21" t="s">
        <v>143</v>
      </c>
      <c r="B21" t="s">
        <v>105</v>
      </c>
      <c r="C21">
        <f>'OECD TTL'!C23</f>
        <v>200.3</v>
      </c>
      <c r="D21" t="e">
        <f>'OECD TTL'!$D23*'SIOM from DLIM'!C160/SUM('SIOM from DLIM'!$C160:$D160)</f>
        <v>#DIV/0!</v>
      </c>
      <c r="E21" t="e">
        <f>'OECD TTL'!$D23*'SIOM from DLIM'!D160/SUM('SIOM from DLIM'!$C160:$D160)</f>
        <v>#DIV/0!</v>
      </c>
      <c r="F21">
        <f>'OECD TTL'!E23</f>
        <v>17.399999999999999</v>
      </c>
      <c r="G21">
        <f>'OECD TTL'!F23</f>
        <v>0</v>
      </c>
      <c r="H21">
        <f>'OECD TTL'!G23</f>
        <v>841.9</v>
      </c>
      <c r="I21">
        <f>'OECD TTL'!H23</f>
        <v>461.4</v>
      </c>
      <c r="J21">
        <f>'OECD TTL'!I23</f>
        <v>81.599999999999994</v>
      </c>
      <c r="K21">
        <f>'OECD TTL'!J23</f>
        <v>353.6</v>
      </c>
      <c r="L21">
        <f>'OECD TTL'!K23</f>
        <v>303</v>
      </c>
      <c r="M21">
        <f>'OECD TTL'!$L23*'SIOM from DLIM'!L160/SUM('SIOM from DLIM'!$L160:$M160)</f>
        <v>1085.5280327244297</v>
      </c>
      <c r="N21">
        <f>'OECD TTL'!$L23*'SIOM from DLIM'!M160/SUM('SIOM from DLIM'!$L160:$M160)</f>
        <v>200.87196727557037</v>
      </c>
      <c r="O21">
        <f>'OECD TTL'!M23</f>
        <v>854</v>
      </c>
      <c r="P21" t="e">
        <f>'OECD TTL'!$N23*'SIOM from DLIM'!O160/SUM('SIOM from DLIM'!$O160:$P160)</f>
        <v>#DIV/0!</v>
      </c>
      <c r="Q21" t="e">
        <f>'OECD TTL'!$N23*'SIOM from DLIM'!P160/SUM('SIOM from DLIM'!$O160:$P160)</f>
        <v>#DIV/0!</v>
      </c>
      <c r="R21">
        <f>'OECD TTL'!$O23*'SIOM from DLIM'!Q160/SUM('SIOM from DLIM'!$Q160:$R160)</f>
        <v>577.29999999999995</v>
      </c>
      <c r="S21">
        <f>'OECD TTL'!$O23*'SIOM from DLIM'!R160/SUM('SIOM from DLIM'!$Q160:$R160)</f>
        <v>0</v>
      </c>
      <c r="T21">
        <f>'OECD TTL'!P23</f>
        <v>1195.5999999999999</v>
      </c>
      <c r="U21">
        <f>'OECD TTL'!Q23</f>
        <v>112588.6</v>
      </c>
      <c r="V21">
        <f>'OECD TTL'!R23</f>
        <v>6592.5</v>
      </c>
      <c r="W21">
        <f>'OECD TTL'!S23</f>
        <v>4884.6000000000004</v>
      </c>
      <c r="X21">
        <f>'OECD TTL'!T23</f>
        <v>4188.3999999999996</v>
      </c>
      <c r="Y21">
        <f>'OECD TTL'!U23</f>
        <v>2437.4</v>
      </c>
      <c r="Z21">
        <f>'OECD TTL'!V23</f>
        <v>896</v>
      </c>
      <c r="AA21">
        <f>'OECD TTL'!$W23*'SIOM from DLIM'!Z160/SUM('SIOM from DLIM'!$Z160:$AB160)</f>
        <v>147.22152331602189</v>
      </c>
      <c r="AB21">
        <f>'OECD TTL'!$W23*'SIOM from DLIM'!AA160/SUM('SIOM from DLIM'!$Z160:$AB160)</f>
        <v>0</v>
      </c>
      <c r="AC21">
        <f>'OECD TTL'!$W23*'SIOM from DLIM'!AB160/SUM('SIOM from DLIM'!$Z160:$AB160)</f>
        <v>889.67847668397815</v>
      </c>
      <c r="AD21">
        <f>'OECD TTL'!X23</f>
        <v>3275.3</v>
      </c>
      <c r="AE21">
        <f>'OECD TTL'!Y23</f>
        <v>4141.2</v>
      </c>
      <c r="AF21">
        <f>'OECD TTL'!Z23</f>
        <v>819.1</v>
      </c>
      <c r="AG21">
        <f>'OECD TTL'!AA23</f>
        <v>708.6</v>
      </c>
      <c r="AH21">
        <f>'OECD TTL'!AB23</f>
        <v>745.4</v>
      </c>
      <c r="AI21">
        <f>'OECD TTL'!AC23</f>
        <v>4517</v>
      </c>
      <c r="AJ21">
        <f>'OECD TTL'!AD23</f>
        <v>3612</v>
      </c>
      <c r="AK21">
        <f>'OECD TTL'!AE23</f>
        <v>1451.6</v>
      </c>
      <c r="AL21">
        <f>'OECD TTL'!AF23</f>
        <v>186.1</v>
      </c>
      <c r="AM21">
        <f>'OECD TTL'!AG23</f>
        <v>3242</v>
      </c>
      <c r="AN21">
        <f>'OECD TTL'!AH23</f>
        <v>2232.9</v>
      </c>
      <c r="AO21">
        <f>'OECD TTL'!AI23</f>
        <v>1283.5</v>
      </c>
      <c r="AP21">
        <f>'OECD TTL'!AJ23</f>
        <v>3394.3</v>
      </c>
      <c r="AQ21">
        <f>'OECD TTL'!AK23</f>
        <v>1545</v>
      </c>
      <c r="AR21">
        <f>'OECD TTL'!AL23</f>
        <v>0</v>
      </c>
    </row>
    <row r="22" spans="1:44" x14ac:dyDescent="0.25">
      <c r="A22" t="s">
        <v>144</v>
      </c>
      <c r="B22" t="s">
        <v>106</v>
      </c>
      <c r="C22">
        <f>'OECD TTL'!C24</f>
        <v>60.2</v>
      </c>
      <c r="D22">
        <f>'OECD TTL'!$D24*'SIOM from DLIM'!C161/SUM('SIOM from DLIM'!$C161:$D161)</f>
        <v>10.199999999999999</v>
      </c>
      <c r="E22">
        <f>'OECD TTL'!$D24*'SIOM from DLIM'!D161/SUM('SIOM from DLIM'!$C161:$D161)</f>
        <v>0</v>
      </c>
      <c r="F22">
        <f>'OECD TTL'!E24</f>
        <v>13</v>
      </c>
      <c r="G22">
        <f>'OECD TTL'!F24</f>
        <v>0</v>
      </c>
      <c r="H22">
        <f>'OECD TTL'!G24</f>
        <v>116.6</v>
      </c>
      <c r="I22">
        <f>'OECD TTL'!H24</f>
        <v>91.8</v>
      </c>
      <c r="J22">
        <f>'OECD TTL'!I24</f>
        <v>29.2</v>
      </c>
      <c r="K22">
        <f>'OECD TTL'!J24</f>
        <v>75.099999999999994</v>
      </c>
      <c r="L22">
        <f>'OECD TTL'!K24</f>
        <v>117.1</v>
      </c>
      <c r="M22">
        <f>'OECD TTL'!$L24*'SIOM from DLIM'!L161/SUM('SIOM from DLIM'!$L161:$M161)</f>
        <v>325.36700905549213</v>
      </c>
      <c r="N22">
        <f>'OECD TTL'!$L24*'SIOM from DLIM'!M161/SUM('SIOM from DLIM'!$L161:$M161)</f>
        <v>88.432990944507935</v>
      </c>
      <c r="O22">
        <f>'OECD TTL'!M24</f>
        <v>287</v>
      </c>
      <c r="P22">
        <f>'OECD TTL'!$N24*'SIOM from DLIM'!O161/SUM('SIOM from DLIM'!$O161:$P161)</f>
        <v>175</v>
      </c>
      <c r="Q22">
        <f>'OECD TTL'!$N24*'SIOM from DLIM'!P161/SUM('SIOM from DLIM'!$O161:$P161)</f>
        <v>0</v>
      </c>
      <c r="R22">
        <f>'OECD TTL'!$O24*'SIOM from DLIM'!Q161/SUM('SIOM from DLIM'!$Q161:$R161)</f>
        <v>1107.9458627316692</v>
      </c>
      <c r="S22">
        <f>'OECD TTL'!$O24*'SIOM from DLIM'!R161/SUM('SIOM from DLIM'!$Q161:$R161)</f>
        <v>73.954137268330783</v>
      </c>
      <c r="T22">
        <f>'OECD TTL'!P24</f>
        <v>960.3</v>
      </c>
      <c r="U22">
        <f>'OECD TTL'!Q24</f>
        <v>10712</v>
      </c>
      <c r="V22">
        <f>'OECD TTL'!R24</f>
        <v>13043.5</v>
      </c>
      <c r="W22">
        <f>'OECD TTL'!S24</f>
        <v>4425.5</v>
      </c>
      <c r="X22">
        <f>'OECD TTL'!T24</f>
        <v>4157.3999999999996</v>
      </c>
      <c r="Y22">
        <f>'OECD TTL'!U24</f>
        <v>2140.1999999999998</v>
      </c>
      <c r="Z22">
        <f>'OECD TTL'!V24</f>
        <v>409.2</v>
      </c>
      <c r="AA22">
        <f>'OECD TTL'!$W24*'SIOM from DLIM'!Z161/SUM('SIOM from DLIM'!$Z161:$AB161)</f>
        <v>1377.9508173312574</v>
      </c>
      <c r="AB22">
        <f>'OECD TTL'!$W24*'SIOM from DLIM'!AA161/SUM('SIOM from DLIM'!$Z161:$AB161)</f>
        <v>0</v>
      </c>
      <c r="AC22">
        <f>'OECD TTL'!$W24*'SIOM from DLIM'!AB161/SUM('SIOM from DLIM'!$Z161:$AB161)</f>
        <v>279.44918266874265</v>
      </c>
      <c r="AD22">
        <f>'OECD TTL'!X24</f>
        <v>6006.3</v>
      </c>
      <c r="AE22">
        <f>'OECD TTL'!Y24</f>
        <v>1100.0999999999999</v>
      </c>
      <c r="AF22">
        <f>'OECD TTL'!Z24</f>
        <v>460.7</v>
      </c>
      <c r="AG22">
        <f>'OECD TTL'!AA24</f>
        <v>154.6</v>
      </c>
      <c r="AH22">
        <f>'OECD TTL'!AB24</f>
        <v>100.7</v>
      </c>
      <c r="AI22">
        <f>'OECD TTL'!AC24</f>
        <v>620.9</v>
      </c>
      <c r="AJ22">
        <f>'OECD TTL'!AD24</f>
        <v>368.8</v>
      </c>
      <c r="AK22">
        <f>'OECD TTL'!AE24</f>
        <v>170.6</v>
      </c>
      <c r="AL22">
        <f>'OECD TTL'!AF24</f>
        <v>299.10000000000002</v>
      </c>
      <c r="AM22">
        <f>'OECD TTL'!AG24</f>
        <v>704.7</v>
      </c>
      <c r="AN22">
        <f>'OECD TTL'!AH24</f>
        <v>365.3</v>
      </c>
      <c r="AO22">
        <f>'OECD TTL'!AI24</f>
        <v>282.3</v>
      </c>
      <c r="AP22">
        <f>'OECD TTL'!AJ24</f>
        <v>290.3</v>
      </c>
      <c r="AQ22">
        <f>'OECD TTL'!AK24</f>
        <v>434.5</v>
      </c>
      <c r="AR22">
        <f>'OECD TTL'!AL24</f>
        <v>0</v>
      </c>
    </row>
    <row r="23" spans="1:44" x14ac:dyDescent="0.25">
      <c r="A23" t="s">
        <v>145</v>
      </c>
      <c r="B23" t="s">
        <v>107</v>
      </c>
      <c r="C23">
        <f>'OECD TTL'!C25</f>
        <v>424.4</v>
      </c>
      <c r="D23">
        <f>'OECD TTL'!$D25*'SIOM from DLIM'!C162/SUM('SIOM from DLIM'!$C162:$D162)</f>
        <v>66.562025404822407</v>
      </c>
      <c r="E23">
        <f>'OECD TTL'!$D25*'SIOM from DLIM'!D162/SUM('SIOM from DLIM'!$C162:$D162)</f>
        <v>0.13797459517759655</v>
      </c>
      <c r="F23">
        <f>'OECD TTL'!E25</f>
        <v>113.3</v>
      </c>
      <c r="G23">
        <f>'OECD TTL'!F25</f>
        <v>0.9</v>
      </c>
      <c r="H23">
        <f>'OECD TTL'!G25</f>
        <v>362.1</v>
      </c>
      <c r="I23">
        <f>'OECD TTL'!H25</f>
        <v>441.3</v>
      </c>
      <c r="J23">
        <f>'OECD TTL'!I25</f>
        <v>125.7</v>
      </c>
      <c r="K23">
        <f>'OECD TTL'!J25</f>
        <v>400.1</v>
      </c>
      <c r="L23">
        <f>'OECD TTL'!K25</f>
        <v>542.4</v>
      </c>
      <c r="M23">
        <f>'OECD TTL'!$L25*'SIOM from DLIM'!L162/SUM('SIOM from DLIM'!$L162:$M162)</f>
        <v>0</v>
      </c>
      <c r="N23">
        <f>'OECD TTL'!$L25*'SIOM from DLIM'!M162/SUM('SIOM from DLIM'!$L162:$M162)</f>
        <v>925.40000000000009</v>
      </c>
      <c r="O23">
        <f>'OECD TTL'!M25</f>
        <v>824.4</v>
      </c>
      <c r="P23">
        <f>'OECD TTL'!$N25*'SIOM from DLIM'!O162/SUM('SIOM from DLIM'!$O162:$P162)</f>
        <v>490.62626054495075</v>
      </c>
      <c r="Q23">
        <f>'OECD TTL'!$N25*'SIOM from DLIM'!P162/SUM('SIOM from DLIM'!$O162:$P162)</f>
        <v>236.57373945504921</v>
      </c>
      <c r="R23">
        <f>'OECD TTL'!$O25*'SIOM from DLIM'!Q162/SUM('SIOM from DLIM'!$Q162:$R162)</f>
        <v>1893.1254796193255</v>
      </c>
      <c r="S23">
        <f>'OECD TTL'!$O25*'SIOM from DLIM'!R162/SUM('SIOM from DLIM'!$Q162:$R162)</f>
        <v>454.17452038067466</v>
      </c>
      <c r="T23">
        <f>'OECD TTL'!P25</f>
        <v>2072.8000000000002</v>
      </c>
      <c r="U23">
        <f>'OECD TTL'!Q25</f>
        <v>3986.3</v>
      </c>
      <c r="V23">
        <f>'OECD TTL'!R25</f>
        <v>2139.4</v>
      </c>
      <c r="W23">
        <f>'OECD TTL'!S25</f>
        <v>15423.9</v>
      </c>
      <c r="X23">
        <f>'OECD TTL'!T25</f>
        <v>6001.7</v>
      </c>
      <c r="Y23">
        <f>'OECD TTL'!U25</f>
        <v>5368.8</v>
      </c>
      <c r="Z23">
        <f>'OECD TTL'!V25</f>
        <v>601.9</v>
      </c>
      <c r="AA23">
        <f>'OECD TTL'!$W25*'SIOM from DLIM'!Z162/SUM('SIOM from DLIM'!$Z162:$AB162)</f>
        <v>617.89821149369868</v>
      </c>
      <c r="AB23">
        <f>'OECD TTL'!$W25*'SIOM from DLIM'!AA162/SUM('SIOM from DLIM'!$Z162:$AB162)</f>
        <v>1.5912870092943572</v>
      </c>
      <c r="AC23">
        <f>'OECD TTL'!$W25*'SIOM from DLIM'!AB162/SUM('SIOM from DLIM'!$Z162:$AB162)</f>
        <v>402.8105014970069</v>
      </c>
      <c r="AD23">
        <f>'OECD TTL'!X25</f>
        <v>4751.7</v>
      </c>
      <c r="AE23">
        <f>'OECD TTL'!Y25</f>
        <v>1482.9</v>
      </c>
      <c r="AF23">
        <f>'OECD TTL'!Z25</f>
        <v>789.4</v>
      </c>
      <c r="AG23">
        <f>'OECD TTL'!AA25</f>
        <v>146.6</v>
      </c>
      <c r="AH23">
        <f>'OECD TTL'!AB25</f>
        <v>86</v>
      </c>
      <c r="AI23">
        <f>'OECD TTL'!AC25</f>
        <v>191.7</v>
      </c>
      <c r="AJ23">
        <f>'OECD TTL'!AD25</f>
        <v>256.60000000000002</v>
      </c>
      <c r="AK23">
        <f>'OECD TTL'!AE25</f>
        <v>209.7</v>
      </c>
      <c r="AL23">
        <f>'OECD TTL'!AF25</f>
        <v>194.5</v>
      </c>
      <c r="AM23">
        <f>'OECD TTL'!AG25</f>
        <v>783.4</v>
      </c>
      <c r="AN23">
        <f>'OECD TTL'!AH25</f>
        <v>1342.4</v>
      </c>
      <c r="AO23">
        <f>'OECD TTL'!AI25</f>
        <v>348.5</v>
      </c>
      <c r="AP23">
        <f>'OECD TTL'!AJ25</f>
        <v>276.3</v>
      </c>
      <c r="AQ23">
        <f>'OECD TTL'!AK25</f>
        <v>349.5</v>
      </c>
      <c r="AR23">
        <f>'OECD TTL'!AL25</f>
        <v>0</v>
      </c>
    </row>
    <row r="24" spans="1:44" x14ac:dyDescent="0.25">
      <c r="A24" t="s">
        <v>146</v>
      </c>
      <c r="B24" t="s">
        <v>108</v>
      </c>
      <c r="C24">
        <f>'OECD TTL'!C26</f>
        <v>120.6</v>
      </c>
      <c r="D24" t="e">
        <f>'OECD TTL'!$D26*'SIOM from DLIM'!C163/SUM('SIOM from DLIM'!$C163:$D163)</f>
        <v>#DIV/0!</v>
      </c>
      <c r="E24" t="e">
        <f>'OECD TTL'!$D26*'SIOM from DLIM'!D163/SUM('SIOM from DLIM'!$C163:$D163)</f>
        <v>#DIV/0!</v>
      </c>
      <c r="F24">
        <f>'OECD TTL'!E26</f>
        <v>20.9</v>
      </c>
      <c r="G24">
        <f>'OECD TTL'!F26</f>
        <v>0</v>
      </c>
      <c r="H24">
        <f>'OECD TTL'!G26</f>
        <v>158.5</v>
      </c>
      <c r="I24">
        <f>'OECD TTL'!H26</f>
        <v>132.1</v>
      </c>
      <c r="J24">
        <f>'OECD TTL'!I26</f>
        <v>54</v>
      </c>
      <c r="K24">
        <f>'OECD TTL'!J26</f>
        <v>74.7</v>
      </c>
      <c r="L24">
        <f>'OECD TTL'!K26</f>
        <v>114</v>
      </c>
      <c r="M24">
        <f>'OECD TTL'!$L26*'SIOM from DLIM'!L163/SUM('SIOM from DLIM'!$L163:$M163)</f>
        <v>294.14660316359448</v>
      </c>
      <c r="N24">
        <f>'OECD TTL'!$L26*'SIOM from DLIM'!M163/SUM('SIOM from DLIM'!$L163:$M163)</f>
        <v>64.853396836405508</v>
      </c>
      <c r="O24">
        <f>'OECD TTL'!M26</f>
        <v>425.7</v>
      </c>
      <c r="P24">
        <f>'OECD TTL'!$N26*'SIOM from DLIM'!O163/SUM('SIOM from DLIM'!$O163:$P163)</f>
        <v>22.405321086375537</v>
      </c>
      <c r="Q24">
        <f>'OECD TTL'!$N26*'SIOM from DLIM'!P163/SUM('SIOM from DLIM'!$O163:$P163)</f>
        <v>203.19467891362444</v>
      </c>
      <c r="R24">
        <f>'OECD TTL'!$O26*'SIOM from DLIM'!Q163/SUM('SIOM from DLIM'!$Q163:$R163)</f>
        <v>153.96938260579836</v>
      </c>
      <c r="S24">
        <f>'OECD TTL'!$O26*'SIOM from DLIM'!R163/SUM('SIOM from DLIM'!$Q163:$R163)</f>
        <v>126.13061739420164</v>
      </c>
      <c r="T24">
        <f>'OECD TTL'!P26</f>
        <v>622.79999999999995</v>
      </c>
      <c r="U24">
        <f>'OECD TTL'!Q26</f>
        <v>952.2</v>
      </c>
      <c r="V24">
        <f>'OECD TTL'!R26</f>
        <v>1015.6</v>
      </c>
      <c r="W24">
        <f>'OECD TTL'!S26</f>
        <v>2558</v>
      </c>
      <c r="X24">
        <f>'OECD TTL'!T26</f>
        <v>58680.3</v>
      </c>
      <c r="Y24">
        <f>'OECD TTL'!U26</f>
        <v>749.9</v>
      </c>
      <c r="Z24">
        <f>'OECD TTL'!V26</f>
        <v>247.2</v>
      </c>
      <c r="AA24">
        <f>'OECD TTL'!$W26*'SIOM from DLIM'!Z163/SUM('SIOM from DLIM'!$Z163:$AB163)</f>
        <v>39.500606041274743</v>
      </c>
      <c r="AB24">
        <f>'OECD TTL'!$W26*'SIOM from DLIM'!AA163/SUM('SIOM from DLIM'!$Z163:$AB163)</f>
        <v>5.876733225747369</v>
      </c>
      <c r="AC24">
        <f>'OECD TTL'!$W26*'SIOM from DLIM'!AB163/SUM('SIOM from DLIM'!$Z163:$AB163)</f>
        <v>376.62266073297792</v>
      </c>
      <c r="AD24">
        <f>'OECD TTL'!X26</f>
        <v>1007.6</v>
      </c>
      <c r="AE24">
        <f>'OECD TTL'!Y26</f>
        <v>2872.9</v>
      </c>
      <c r="AF24">
        <f>'OECD TTL'!Z26</f>
        <v>2198.6</v>
      </c>
      <c r="AG24">
        <f>'OECD TTL'!AA26</f>
        <v>136</v>
      </c>
      <c r="AH24">
        <f>'OECD TTL'!AB26</f>
        <v>60.1</v>
      </c>
      <c r="AI24">
        <f>'OECD TTL'!AC26</f>
        <v>95.9</v>
      </c>
      <c r="AJ24">
        <f>'OECD TTL'!AD26</f>
        <v>113</v>
      </c>
      <c r="AK24">
        <f>'OECD TTL'!AE26</f>
        <v>164.3</v>
      </c>
      <c r="AL24">
        <f>'OECD TTL'!AF26</f>
        <v>88.2</v>
      </c>
      <c r="AM24">
        <f>'OECD TTL'!AG26</f>
        <v>697</v>
      </c>
      <c r="AN24">
        <f>'OECD TTL'!AH26</f>
        <v>596</v>
      </c>
      <c r="AO24">
        <f>'OECD TTL'!AI26</f>
        <v>135.9</v>
      </c>
      <c r="AP24">
        <f>'OECD TTL'!AJ26</f>
        <v>173.9</v>
      </c>
      <c r="AQ24">
        <f>'OECD TTL'!AK26</f>
        <v>238.8</v>
      </c>
      <c r="AR24">
        <f>'OECD TTL'!AL26</f>
        <v>0</v>
      </c>
    </row>
    <row r="25" spans="1:44" x14ac:dyDescent="0.25">
      <c r="A25" t="s">
        <v>147</v>
      </c>
      <c r="B25" t="s">
        <v>109</v>
      </c>
      <c r="C25">
        <f>'OECD TTL'!C27</f>
        <v>64.900000000000006</v>
      </c>
      <c r="D25">
        <f>'OECD TTL'!$D27*'SIOM from DLIM'!C164/SUM('SIOM from DLIM'!$C164:$D164)</f>
        <v>7.1826538380756908</v>
      </c>
      <c r="E25">
        <f>'OECD TTL'!$D27*'SIOM from DLIM'!D164/SUM('SIOM from DLIM'!$C164:$D164)</f>
        <v>1.7346161924309798E-2</v>
      </c>
      <c r="F25">
        <f>'OECD TTL'!E27</f>
        <v>8.4</v>
      </c>
      <c r="G25">
        <f>'OECD TTL'!F27</f>
        <v>0.1</v>
      </c>
      <c r="H25">
        <f>'OECD TTL'!G27</f>
        <v>66.8</v>
      </c>
      <c r="I25">
        <f>'OECD TTL'!H27</f>
        <v>34.799999999999997</v>
      </c>
      <c r="J25">
        <f>'OECD TTL'!I27</f>
        <v>20.7</v>
      </c>
      <c r="K25">
        <f>'OECD TTL'!J27</f>
        <v>30.3</v>
      </c>
      <c r="L25">
        <f>'OECD TTL'!K27</f>
        <v>60.7</v>
      </c>
      <c r="M25">
        <f>'OECD TTL'!$L27*'SIOM from DLIM'!L164/SUM('SIOM from DLIM'!$L164:$M164)</f>
        <v>0</v>
      </c>
      <c r="N25">
        <f>'OECD TTL'!$L27*'SIOM from DLIM'!M164/SUM('SIOM from DLIM'!$L164:$M164)</f>
        <v>123.29999999999998</v>
      </c>
      <c r="O25">
        <f>'OECD TTL'!M27</f>
        <v>110.4</v>
      </c>
      <c r="P25">
        <f>'OECD TTL'!$N27*'SIOM from DLIM'!O164/SUM('SIOM from DLIM'!$O164:$P164)</f>
        <v>43.555852651413232</v>
      </c>
      <c r="Q25">
        <f>'OECD TTL'!$N27*'SIOM from DLIM'!P164/SUM('SIOM from DLIM'!$O164:$P164)</f>
        <v>35.944147348586768</v>
      </c>
      <c r="R25">
        <f>'OECD TTL'!$O27*'SIOM from DLIM'!Q164/SUM('SIOM from DLIM'!$Q164:$R164)</f>
        <v>381.19999999999993</v>
      </c>
      <c r="S25">
        <f>'OECD TTL'!$O27*'SIOM from DLIM'!R164/SUM('SIOM from DLIM'!$Q164:$R164)</f>
        <v>0</v>
      </c>
      <c r="T25">
        <f>'OECD TTL'!P27</f>
        <v>716.7</v>
      </c>
      <c r="U25">
        <f>'OECD TTL'!Q27</f>
        <v>778.9</v>
      </c>
      <c r="V25">
        <f>'OECD TTL'!R27</f>
        <v>747.3</v>
      </c>
      <c r="W25">
        <f>'OECD TTL'!S27</f>
        <v>1463.8</v>
      </c>
      <c r="X25">
        <f>'OECD TTL'!T27</f>
        <v>709.1</v>
      </c>
      <c r="Y25">
        <f>'OECD TTL'!U27</f>
        <v>7144</v>
      </c>
      <c r="Z25">
        <f>'OECD TTL'!V27</f>
        <v>97.8</v>
      </c>
      <c r="AA25">
        <f>'OECD TTL'!$W27*'SIOM from DLIM'!Z164/SUM('SIOM from DLIM'!$Z164:$AB164)</f>
        <v>66.207552033979866</v>
      </c>
      <c r="AB25">
        <f>'OECD TTL'!$W27*'SIOM from DLIM'!AA164/SUM('SIOM from DLIM'!$Z164:$AB164)</f>
        <v>15.366303447648434</v>
      </c>
      <c r="AC25">
        <f>'OECD TTL'!$W27*'SIOM from DLIM'!AB164/SUM('SIOM from DLIM'!$Z164:$AB164)</f>
        <v>71.526144518371694</v>
      </c>
      <c r="AD25">
        <f>'OECD TTL'!X27</f>
        <v>1085.5999999999999</v>
      </c>
      <c r="AE25">
        <f>'OECD TTL'!Y27</f>
        <v>255.2</v>
      </c>
      <c r="AF25">
        <f>'OECD TTL'!Z27</f>
        <v>1330</v>
      </c>
      <c r="AG25">
        <f>'OECD TTL'!AA27</f>
        <v>30.9</v>
      </c>
      <c r="AH25">
        <f>'OECD TTL'!AB27</f>
        <v>12.9</v>
      </c>
      <c r="AI25">
        <f>'OECD TTL'!AC27</f>
        <v>46.8</v>
      </c>
      <c r="AJ25">
        <f>'OECD TTL'!AD27</f>
        <v>40.200000000000003</v>
      </c>
      <c r="AK25">
        <f>'OECD TTL'!AE27</f>
        <v>30.4</v>
      </c>
      <c r="AL25">
        <f>'OECD TTL'!AF27</f>
        <v>45.1</v>
      </c>
      <c r="AM25">
        <f>'OECD TTL'!AG27</f>
        <v>176.5</v>
      </c>
      <c r="AN25">
        <f>'OECD TTL'!AH27</f>
        <v>1046.8</v>
      </c>
      <c r="AO25">
        <f>'OECD TTL'!AI27</f>
        <v>51.8</v>
      </c>
      <c r="AP25">
        <f>'OECD TTL'!AJ27</f>
        <v>46.1</v>
      </c>
      <c r="AQ25">
        <f>'OECD TTL'!AK27</f>
        <v>72.400000000000006</v>
      </c>
      <c r="AR25">
        <f>'OECD TTL'!AL27</f>
        <v>0</v>
      </c>
    </row>
    <row r="26" spans="1:44" x14ac:dyDescent="0.25">
      <c r="A26" t="s">
        <v>148</v>
      </c>
      <c r="B26" t="s">
        <v>110</v>
      </c>
      <c r="C26">
        <f>'OECD TTL'!C28</f>
        <v>69.400000000000006</v>
      </c>
      <c r="D26" t="e">
        <f>'OECD TTL'!$D28*'SIOM from DLIM'!C165/SUM('SIOM from DLIM'!$C165:$D165)</f>
        <v>#DIV/0!</v>
      </c>
      <c r="E26" t="e">
        <f>'OECD TTL'!$D28*'SIOM from DLIM'!D165/SUM('SIOM from DLIM'!$C165:$D165)</f>
        <v>#DIV/0!</v>
      </c>
      <c r="F26">
        <f>'OECD TTL'!E28</f>
        <v>5</v>
      </c>
      <c r="G26">
        <f>'OECD TTL'!F28</f>
        <v>0</v>
      </c>
      <c r="H26">
        <f>'OECD TTL'!G28</f>
        <v>97.5</v>
      </c>
      <c r="I26">
        <f>'OECD TTL'!H28</f>
        <v>100</v>
      </c>
      <c r="J26">
        <f>'OECD TTL'!I28</f>
        <v>23.6</v>
      </c>
      <c r="K26">
        <f>'OECD TTL'!J28</f>
        <v>60.7</v>
      </c>
      <c r="L26">
        <f>'OECD TTL'!K28</f>
        <v>76.599999999999994</v>
      </c>
      <c r="M26">
        <f>'OECD TTL'!$L28*'SIOM from DLIM'!L165/SUM('SIOM from DLIM'!$L165:$M165)</f>
        <v>146.99884289511141</v>
      </c>
      <c r="N26">
        <f>'OECD TTL'!$L28*'SIOM from DLIM'!M165/SUM('SIOM from DLIM'!$L165:$M165)</f>
        <v>35.001157104888598</v>
      </c>
      <c r="O26">
        <f>'OECD TTL'!M28</f>
        <v>94</v>
      </c>
      <c r="P26">
        <f>'OECD TTL'!$N28*'SIOM from DLIM'!O165/SUM('SIOM from DLIM'!$O165:$P165)</f>
        <v>92.4</v>
      </c>
      <c r="Q26">
        <f>'OECD TTL'!$N28*'SIOM from DLIM'!P165/SUM('SIOM from DLIM'!$O165:$P165)</f>
        <v>0</v>
      </c>
      <c r="R26">
        <f>'OECD TTL'!$O28*'SIOM from DLIM'!Q165/SUM('SIOM from DLIM'!$Q165:$R165)</f>
        <v>191.7400047253912</v>
      </c>
      <c r="S26">
        <f>'OECD TTL'!$O28*'SIOM from DLIM'!R165/SUM('SIOM from DLIM'!$Q165:$R165)</f>
        <v>324.7599952746088</v>
      </c>
      <c r="T26">
        <f>'OECD TTL'!P28</f>
        <v>184.2</v>
      </c>
      <c r="U26">
        <f>'OECD TTL'!Q28</f>
        <v>455.7</v>
      </c>
      <c r="V26">
        <f>'OECD TTL'!R28</f>
        <v>172.1</v>
      </c>
      <c r="W26">
        <f>'OECD TTL'!S28</f>
        <v>344.5</v>
      </c>
      <c r="X26">
        <f>'OECD TTL'!T28</f>
        <v>246.9</v>
      </c>
      <c r="Y26">
        <f>'OECD TTL'!U28</f>
        <v>292.39999999999998</v>
      </c>
      <c r="Z26">
        <f>'OECD TTL'!V28</f>
        <v>192.3</v>
      </c>
      <c r="AA26">
        <f>'OECD TTL'!$W28*'SIOM from DLIM'!Z165/SUM('SIOM from DLIM'!$Z165:$AB165)</f>
        <v>0</v>
      </c>
      <c r="AB26">
        <f>'OECD TTL'!$W28*'SIOM from DLIM'!AA165/SUM('SIOM from DLIM'!$Z165:$AB165)</f>
        <v>0</v>
      </c>
      <c r="AC26">
        <f>'OECD TTL'!$W28*'SIOM from DLIM'!AB165/SUM('SIOM from DLIM'!$Z165:$AB165)</f>
        <v>223</v>
      </c>
      <c r="AD26">
        <f>'OECD TTL'!X28</f>
        <v>372.6</v>
      </c>
      <c r="AE26">
        <f>'OECD TTL'!Y28</f>
        <v>226.9</v>
      </c>
      <c r="AF26">
        <f>'OECD TTL'!Z28</f>
        <v>340.8</v>
      </c>
      <c r="AG26">
        <f>'OECD TTL'!AA28</f>
        <v>60.2</v>
      </c>
      <c r="AH26">
        <f>'OECD TTL'!AB28</f>
        <v>28.3</v>
      </c>
      <c r="AI26">
        <f>'OECD TTL'!AC28</f>
        <v>71</v>
      </c>
      <c r="AJ26">
        <f>'OECD TTL'!AD28</f>
        <v>49.6</v>
      </c>
      <c r="AK26">
        <f>'OECD TTL'!AE28</f>
        <v>72.900000000000006</v>
      </c>
      <c r="AL26">
        <f>'OECD TTL'!AF28</f>
        <v>232.6</v>
      </c>
      <c r="AM26">
        <f>'OECD TTL'!AG28</f>
        <v>147.80000000000001</v>
      </c>
      <c r="AN26">
        <f>'OECD TTL'!AH28</f>
        <v>130.4</v>
      </c>
      <c r="AO26">
        <f>'OECD TTL'!AI28</f>
        <v>91.6</v>
      </c>
      <c r="AP26">
        <f>'OECD TTL'!AJ28</f>
        <v>286.10000000000002</v>
      </c>
      <c r="AQ26">
        <f>'OECD TTL'!AK28</f>
        <v>85</v>
      </c>
      <c r="AR26">
        <f>'OECD TTL'!AL28</f>
        <v>0</v>
      </c>
    </row>
    <row r="27" spans="1:44" x14ac:dyDescent="0.25">
      <c r="A27" s="20" t="s">
        <v>218</v>
      </c>
      <c r="C27">
        <f>'OECD TTL'!C$29*'SIOM from DLIM'!B166/SUM('SIOM from DLIM'!B$166:B$168)</f>
        <v>453.87397370882275</v>
      </c>
      <c r="D27" s="30">
        <f>'OECD TTL'!$D$29*'SIOM from DLIM'!C166/SUM('SIOM from DLIM'!$C$166:$D$168)</f>
        <v>0</v>
      </c>
      <c r="E27" s="30">
        <f>'OECD TTL'!$D$29*'SIOM from DLIM'!D166/SUM('SIOM from DLIM'!$C$166:$D$168)</f>
        <v>0</v>
      </c>
      <c r="F27">
        <f>'OECD TTL'!E$29*'SIOM from DLIM'!D166/SUM('SIOM from DLIM'!D$166:D$168)</f>
        <v>0</v>
      </c>
      <c r="G27">
        <f>'OECD TTL'!F$29*'SIOM from DLIM'!E166/SUM('SIOM from DLIM'!E$166:E$168)</f>
        <v>0</v>
      </c>
      <c r="H27">
        <f>'OECD TTL'!G$29*'SIOM from DLIM'!F166/SUM('SIOM from DLIM'!F$166:F$168)</f>
        <v>0</v>
      </c>
      <c r="I27">
        <f>'OECD TTL'!H$29*'SIOM from DLIM'!G166/SUM('SIOM from DLIM'!G$166:G$168)</f>
        <v>129.12761200042078</v>
      </c>
      <c r="J27">
        <f>'OECD TTL'!I$29*'SIOM from DLIM'!H166/SUM('SIOM from DLIM'!H$166:H$168)</f>
        <v>95.099526359919892</v>
      </c>
      <c r="K27">
        <f>'OECD TTL'!J$29*'SIOM from DLIM'!I166/SUM('SIOM from DLIM'!I$166:I$168)</f>
        <v>636.0883454640649</v>
      </c>
      <c r="L27">
        <f>'OECD TTL'!K$29*'SIOM from DLIM'!J166/SUM('SIOM from DLIM'!J$166:J$168)</f>
        <v>341.38256780653552</v>
      </c>
      <c r="M27" s="30">
        <f>'OECD TTL'!$L$29*'SIOM from DLIM'!L166/SUM('SIOM from DLIM'!$L$166:$M$168)</f>
        <v>3632.1870530888532</v>
      </c>
      <c r="N27" s="30">
        <f>'OECD TTL'!$L$29*'SIOM from DLIM'!M166/SUM('SIOM from DLIM'!$L$166:$M$168)</f>
        <v>200.17112524616346</v>
      </c>
      <c r="O27">
        <f>'OECD TTL'!M$29*'SIOM from DLIM'!L166/SUM('SIOM from DLIM'!L$166:L$168)</f>
        <v>1250.8951891165614</v>
      </c>
      <c r="P27" s="30">
        <f>'OECD TTL'!$N$29*'SIOM from DLIM'!O166/SUM('SIOM from DLIM'!$O$166:$P$168)</f>
        <v>54.081576484351622</v>
      </c>
      <c r="Q27" s="30">
        <f>'OECD TTL'!$N$29*'SIOM from DLIM'!P166/SUM('SIOM from DLIM'!$O$166:$P$168)</f>
        <v>165.72176493726815</v>
      </c>
      <c r="R27" s="30">
        <f>'OECD TTL'!$O$29*'SIOM from DLIM'!Q166/SUM('SIOM from DLIM'!$Q$166:$R$168)</f>
        <v>2334.3007640783162</v>
      </c>
      <c r="S27" s="30">
        <f>'OECD TTL'!$O$29*'SIOM from DLIM'!R166/SUM('SIOM from DLIM'!$Q$166:$R$168)</f>
        <v>1183.1298421970839</v>
      </c>
      <c r="T27">
        <f>'OECD TTL'!P$29*'SIOM from DLIM'!O166/SUM('SIOM from DLIM'!O$166:O$168)</f>
        <v>49.99216196519076</v>
      </c>
      <c r="U27">
        <f>'OECD TTL'!Q$29*'SIOM from DLIM'!P166/SUM('SIOM from DLIM'!P$166:P$168)</f>
        <v>1187.7045159721522</v>
      </c>
      <c r="V27">
        <f>'OECD TTL'!R$29*'SIOM from DLIM'!Q166/SUM('SIOM from DLIM'!Q$166:Q$168)</f>
        <v>262.91596506933183</v>
      </c>
      <c r="W27">
        <f>'OECD TTL'!S$29*'SIOM from DLIM'!R166/SUM('SIOM from DLIM'!R$166:R$168)</f>
        <v>616.71584057703046</v>
      </c>
      <c r="X27">
        <f>'OECD TTL'!T$29*'SIOM from DLIM'!S166/SUM('SIOM from DLIM'!S$166:S$168)</f>
        <v>167.07437434984405</v>
      </c>
      <c r="Y27">
        <f>'OECD TTL'!U$29*'SIOM from DLIM'!T166/SUM('SIOM from DLIM'!T$166:T$168)</f>
        <v>405.96970507067033</v>
      </c>
      <c r="Z27">
        <f>'OECD TTL'!V$29*'SIOM from DLIM'!U166/SUM('SIOM from DLIM'!U$166:U$168)</f>
        <v>17.843471610749681</v>
      </c>
      <c r="AA27" s="30">
        <f>'OECD TTL'!$W$29*'SIOM from DLIM'!Z166/SUM('SIOM from DLIM'!$Z$166:$AB$168)</f>
        <v>45.694231260838109</v>
      </c>
      <c r="AB27" s="30">
        <f>'OECD TTL'!$W$29*'SIOM from DLIM'!AA166/SUM('SIOM from DLIM'!$Z$166:$AB$168)</f>
        <v>0</v>
      </c>
      <c r="AC27" s="30">
        <f>'OECD TTL'!$W$29*'SIOM from DLIM'!AB166/SUM('SIOM from DLIM'!$Z$166:$AB$168)</f>
        <v>303.49643902075496</v>
      </c>
      <c r="AD27">
        <f>'OECD TTL'!X$29*'SIOM from DLIM'!W166/SUM('SIOM from DLIM'!W$166:W$168)</f>
        <v>160.08739969842782</v>
      </c>
      <c r="AE27">
        <f>'OECD TTL'!Y$29*'SIOM from DLIM'!X166/SUM('SIOM from DLIM'!X$166:X$168)</f>
        <v>0</v>
      </c>
      <c r="AF27">
        <f>'OECD TTL'!Z$29*'SIOM from DLIM'!Y166/SUM('SIOM from DLIM'!Y$166:Y$168)</f>
        <v>294.4942502505761</v>
      </c>
      <c r="AG27">
        <f>'OECD TTL'!AA$29*'SIOM from DLIM'!Z166/SUM('SIOM from DLIM'!Z$166:Z$168)</f>
        <v>4.9667832240726586</v>
      </c>
      <c r="AH27">
        <f>'OECD TTL'!AB$29*'SIOM from DLIM'!AA166/SUM('SIOM from DLIM'!AA$166:AA$168)</f>
        <v>0</v>
      </c>
      <c r="AI27">
        <f>'OECD TTL'!AC$29*'SIOM from DLIM'!AB166/SUM('SIOM from DLIM'!AB$166:AB$168)</f>
        <v>68.74731594825289</v>
      </c>
      <c r="AJ27">
        <f>'OECD TTL'!AD$29*'SIOM from DLIM'!AC166/SUM('SIOM from DLIM'!AC$166:AC$168)</f>
        <v>40.804650252668594</v>
      </c>
      <c r="AK27">
        <f>'OECD TTL'!AE$29*'SIOM from DLIM'!AD166/SUM('SIOM from DLIM'!AD$166:AD$168)</f>
        <v>0</v>
      </c>
      <c r="AL27" t="e">
        <f>'OECD TTL'!AF$29*'SIOM from DLIM'!AE166/SUM('SIOM from DLIM'!AE$166:AE$168)</f>
        <v>#DIV/0!</v>
      </c>
      <c r="AM27">
        <f>'OECD TTL'!AG$29*'SIOM from DLIM'!AF166/SUM('SIOM from DLIM'!AF$166:AF$168)</f>
        <v>75.965205154832162</v>
      </c>
      <c r="AN27">
        <f>'OECD TTL'!AH$29*'SIOM from DLIM'!AG166/SUM('SIOM from DLIM'!AG$166:AG$168)</f>
        <v>0</v>
      </c>
      <c r="AO27">
        <f>'OECD TTL'!AI$29*'SIOM from DLIM'!AH166/SUM('SIOM from DLIM'!AH$166:AH$168)</f>
        <v>0</v>
      </c>
      <c r="AP27">
        <f>'OECD TTL'!AJ$29*'SIOM from DLIM'!AI166/SUM('SIOM from DLIM'!AI$166:AI$168)</f>
        <v>0</v>
      </c>
      <c r="AQ27">
        <f>'OECD TTL'!AK$29*'SIOM from DLIM'!AJ166/SUM('SIOM from DLIM'!AJ$166:AJ$168)</f>
        <v>365.54734544426714</v>
      </c>
      <c r="AR27">
        <f>'OECD TTL'!AL$29*'SIOM from DLIM'!AK166/SUM('SIOM from DLIM'!AK$166:AK$168)</f>
        <v>0</v>
      </c>
    </row>
    <row r="28" spans="1:44" x14ac:dyDescent="0.25">
      <c r="A28" s="20" t="s">
        <v>111</v>
      </c>
      <c r="B28" t="s">
        <v>111</v>
      </c>
      <c r="C28">
        <f>'OECD TTL'!C$29*'SIOM from DLIM'!B167/SUM('SIOM from DLIM'!B$166:B$168)</f>
        <v>63.626026291177261</v>
      </c>
      <c r="D28" s="30">
        <f>'OECD TTL'!$D$29*'SIOM from DLIM'!C167/SUM('SIOM from DLIM'!$C$166:$D$168)</f>
        <v>74.769955742300937</v>
      </c>
      <c r="E28" s="30">
        <f>'OECD TTL'!$D$29*'SIOM from DLIM'!D167/SUM('SIOM from DLIM'!$C$166:$D$168)</f>
        <v>4.4300442576990671</v>
      </c>
      <c r="F28">
        <f>'OECD TTL'!E$29*'SIOM from DLIM'!D167/SUM('SIOM from DLIM'!D$166:D$168)</f>
        <v>131.9</v>
      </c>
      <c r="G28">
        <f>'OECD TTL'!F$29*'SIOM from DLIM'!E167/SUM('SIOM from DLIM'!E$166:E$168)</f>
        <v>0</v>
      </c>
      <c r="H28">
        <f>'OECD TTL'!G$29*'SIOM from DLIM'!F167/SUM('SIOM from DLIM'!F$166:F$168)</f>
        <v>0</v>
      </c>
      <c r="I28">
        <f>'OECD TTL'!H$29*'SIOM from DLIM'!G167/SUM('SIOM from DLIM'!G$166:G$168)</f>
        <v>37.68018280029974</v>
      </c>
      <c r="J28">
        <f>'OECD TTL'!I$29*'SIOM from DLIM'!H167/SUM('SIOM from DLIM'!H$166:H$168)</f>
        <v>47.289125804830647</v>
      </c>
      <c r="K28">
        <f>'OECD TTL'!J$29*'SIOM from DLIM'!I167/SUM('SIOM from DLIM'!I$166:I$168)</f>
        <v>206.20013696114853</v>
      </c>
      <c r="L28">
        <f>'OECD TTL'!K$29*'SIOM from DLIM'!J167/SUM('SIOM from DLIM'!J$166:J$168)</f>
        <v>86.435120696200457</v>
      </c>
      <c r="M28" s="30">
        <f>'OECD TTL'!$L$29*'SIOM from DLIM'!L167/SUM('SIOM from DLIM'!$L$166:$M$168)</f>
        <v>84.610237692182039</v>
      </c>
      <c r="N28" s="30">
        <f>'OECD TTL'!$L$29*'SIOM from DLIM'!M167/SUM('SIOM from DLIM'!$L$166:$M$168)</f>
        <v>0</v>
      </c>
      <c r="O28">
        <f>'OECD TTL'!M$29*'SIOM from DLIM'!L167/SUM('SIOM from DLIM'!L$166:L$168)</f>
        <v>29.139066279406773</v>
      </c>
      <c r="P28" s="30">
        <f>'OECD TTL'!$N$29*'SIOM from DLIM'!O167/SUM('SIOM from DLIM'!$O$166:$P$168)</f>
        <v>246.32395514295933</v>
      </c>
      <c r="Q28" s="30">
        <f>'OECD TTL'!$N$29*'SIOM from DLIM'!P167/SUM('SIOM from DLIM'!$O$166:$P$168)</f>
        <v>70.61607976730339</v>
      </c>
      <c r="R28" s="30">
        <f>'OECD TTL'!$O$29*'SIOM from DLIM'!Q167/SUM('SIOM from DLIM'!$Q$166:$R$168)</f>
        <v>3584.7482039921215</v>
      </c>
      <c r="S28" s="30">
        <f>'OECD TTL'!$O$29*'SIOM from DLIM'!R167/SUM('SIOM from DLIM'!$Q$166:$R$168)</f>
        <v>967.34135062803819</v>
      </c>
      <c r="T28">
        <f>'OECD TTL'!P$29*'SIOM from DLIM'!O167/SUM('SIOM from DLIM'!O$166:O$168)</f>
        <v>227.69800479052805</v>
      </c>
      <c r="U28">
        <f>'OECD TTL'!Q$29*'SIOM from DLIM'!P167/SUM('SIOM from DLIM'!P$166:P$168)</f>
        <v>506.09548402784787</v>
      </c>
      <c r="V28">
        <f>'OECD TTL'!R$29*'SIOM from DLIM'!Q167/SUM('SIOM from DLIM'!Q$166:Q$168)</f>
        <v>403.75582619289332</v>
      </c>
      <c r="W28">
        <f>'OECD TTL'!S$29*'SIOM from DLIM'!R167/SUM('SIOM from DLIM'!R$166:R$168)</f>
        <v>504.23437301661266</v>
      </c>
      <c r="X28">
        <f>'OECD TTL'!T$29*'SIOM from DLIM'!S167/SUM('SIOM from DLIM'!S$166:S$168)</f>
        <v>216.15461672475297</v>
      </c>
      <c r="Y28">
        <f>'OECD TTL'!U$29*'SIOM from DLIM'!T167/SUM('SIOM from DLIM'!T$166:T$168)</f>
        <v>378.42170132247873</v>
      </c>
      <c r="Z28">
        <f>'OECD TTL'!V$29*'SIOM from DLIM'!U167/SUM('SIOM from DLIM'!U$166:U$168)</f>
        <v>118.0414868485875</v>
      </c>
      <c r="AA28" s="30">
        <f>'OECD TTL'!$W$29*'SIOM from DLIM'!Z167/SUM('SIOM from DLIM'!$Z$166:$AB$168)</f>
        <v>12007.795664018997</v>
      </c>
      <c r="AB28" s="30">
        <f>'OECD TTL'!$W$29*'SIOM from DLIM'!AA167/SUM('SIOM from DLIM'!$Z$166:$AB$168)</f>
        <v>93.448137382634684</v>
      </c>
      <c r="AC28" s="30">
        <f>'OECD TTL'!$W$29*'SIOM from DLIM'!AB167/SUM('SIOM from DLIM'!$Z$166:$AB$168)</f>
        <v>200.04894031079255</v>
      </c>
      <c r="AD28">
        <f>'OECD TTL'!X$29*'SIOM from DLIM'!W167/SUM('SIOM from DLIM'!W$166:W$168)</f>
        <v>41.20282800419541</v>
      </c>
      <c r="AE28">
        <f>'OECD TTL'!Y$29*'SIOM from DLIM'!X167/SUM('SIOM from DLIM'!X$166:X$168)</f>
        <v>0</v>
      </c>
      <c r="AF28">
        <f>'OECD TTL'!Z$29*'SIOM from DLIM'!Y167/SUM('SIOM from DLIM'!Y$166:Y$168)</f>
        <v>145.82314821461554</v>
      </c>
      <c r="AG28">
        <f>'OECD TTL'!AA$29*'SIOM from DLIM'!Z167/SUM('SIOM from DLIM'!Z$166:Z$168)</f>
        <v>1305.2001623945923</v>
      </c>
      <c r="AH28">
        <f>'OECD TTL'!AB$29*'SIOM from DLIM'!AA167/SUM('SIOM from DLIM'!AA$166:AA$168)</f>
        <v>328.4</v>
      </c>
      <c r="AI28">
        <f>'OECD TTL'!AC$29*'SIOM from DLIM'!AB167/SUM('SIOM from DLIM'!AB$166:AB$168)</f>
        <v>45.314626257340493</v>
      </c>
      <c r="AJ28">
        <f>'OECD TTL'!AD$29*'SIOM from DLIM'!AC167/SUM('SIOM from DLIM'!AC$166:AC$168)</f>
        <v>39.315969313060791</v>
      </c>
      <c r="AK28">
        <f>'OECD TTL'!AE$29*'SIOM from DLIM'!AD167/SUM('SIOM from DLIM'!AD$166:AD$168)</f>
        <v>0</v>
      </c>
      <c r="AL28" t="e">
        <f>'OECD TTL'!AF$29*'SIOM from DLIM'!AE167/SUM('SIOM from DLIM'!AE$166:AE$168)</f>
        <v>#DIV/0!</v>
      </c>
      <c r="AM28">
        <f>'OECD TTL'!AG$29*'SIOM from DLIM'!AF167/SUM('SIOM from DLIM'!AF$166:AF$168)</f>
        <v>23.224861945216155</v>
      </c>
      <c r="AN28">
        <f>'OECD TTL'!AH$29*'SIOM from DLIM'!AG167/SUM('SIOM from DLIM'!AG$166:AG$168)</f>
        <v>0</v>
      </c>
      <c r="AO28">
        <f>'OECD TTL'!AI$29*'SIOM from DLIM'!AH167/SUM('SIOM from DLIM'!AH$166:AH$168)</f>
        <v>0</v>
      </c>
      <c r="AP28">
        <f>'OECD TTL'!AJ$29*'SIOM from DLIM'!AI167/SUM('SIOM from DLIM'!AI$166:AI$168)</f>
        <v>0</v>
      </c>
      <c r="AQ28">
        <f>'OECD TTL'!AK$29*'SIOM from DLIM'!AJ167/SUM('SIOM from DLIM'!AJ$166:AJ$168)</f>
        <v>118.83086946793831</v>
      </c>
      <c r="AR28">
        <f>'OECD TTL'!AL$29*'SIOM from DLIM'!AK167/SUM('SIOM from DLIM'!AK$166:AK$168)</f>
        <v>0</v>
      </c>
    </row>
    <row r="29" spans="1:44" x14ac:dyDescent="0.25">
      <c r="A29" s="20" t="s">
        <v>112</v>
      </c>
      <c r="B29" t="s">
        <v>112</v>
      </c>
      <c r="C29">
        <f>'OECD TTL'!C$29*'SIOM from DLIM'!B168/SUM('SIOM from DLIM'!B$166:B$168)</f>
        <v>0</v>
      </c>
      <c r="D29" s="30">
        <f>'OECD TTL'!$D$29*'SIOM from DLIM'!C168/SUM('SIOM from DLIM'!$C$166:$D$168)</f>
        <v>0</v>
      </c>
      <c r="E29" s="30">
        <f>'OECD TTL'!$D$29*'SIOM from DLIM'!D168/SUM('SIOM from DLIM'!$C$166:$D$168)</f>
        <v>0</v>
      </c>
      <c r="F29">
        <f>'OECD TTL'!E$29*'SIOM from DLIM'!D168/SUM('SIOM from DLIM'!D$166:D$168)</f>
        <v>0</v>
      </c>
      <c r="G29">
        <f>'OECD TTL'!F$29*'SIOM from DLIM'!E168/SUM('SIOM from DLIM'!E$166:E$168)</f>
        <v>0.3</v>
      </c>
      <c r="H29">
        <f>'OECD TTL'!G$29*'SIOM from DLIM'!F168/SUM('SIOM from DLIM'!F$166:F$168)</f>
        <v>1097.3</v>
      </c>
      <c r="I29">
        <f>'OECD TTL'!H$29*'SIOM from DLIM'!G168/SUM('SIOM from DLIM'!G$166:G$168)</f>
        <v>957.19220519927944</v>
      </c>
      <c r="J29">
        <f>'OECD TTL'!I$29*'SIOM from DLIM'!H168/SUM('SIOM from DLIM'!H$166:H$168)</f>
        <v>121.51134783524942</v>
      </c>
      <c r="K29">
        <f>'OECD TTL'!J$29*'SIOM from DLIM'!I168/SUM('SIOM from DLIM'!I$166:I$168)</f>
        <v>646.21151757478651</v>
      </c>
      <c r="L29">
        <f>'OECD TTL'!K$29*'SIOM from DLIM'!J168/SUM('SIOM from DLIM'!J$166:J$168)</f>
        <v>1169.5823114972641</v>
      </c>
      <c r="M29" s="30">
        <f>'OECD TTL'!$L$29*'SIOM from DLIM'!L168/SUM('SIOM from DLIM'!$L$166:$M$168)</f>
        <v>1334.4273462053909</v>
      </c>
      <c r="N29" s="30">
        <f>'OECD TTL'!$L$29*'SIOM from DLIM'!M168/SUM('SIOM from DLIM'!$L$166:$M$168)</f>
        <v>92.504237767410274</v>
      </c>
      <c r="O29">
        <f>'OECD TTL'!M$29*'SIOM from DLIM'!L168/SUM('SIOM from DLIM'!L$166:L$168)</f>
        <v>459.56574460403198</v>
      </c>
      <c r="P29" s="30">
        <f>'OECD TTL'!$N$29*'SIOM from DLIM'!O168/SUM('SIOM from DLIM'!$O$166:$P$168)</f>
        <v>1579.6566236681176</v>
      </c>
      <c r="Q29" s="30">
        <f>'OECD TTL'!$N$29*'SIOM from DLIM'!P168/SUM('SIOM from DLIM'!$O$166:$P$168)</f>
        <v>0</v>
      </c>
      <c r="R29" s="30">
        <f>'OECD TTL'!$O$29*'SIOM from DLIM'!Q168/SUM('SIOM from DLIM'!$Q$166:$R$168)</f>
        <v>1245.0168810235698</v>
      </c>
      <c r="S29" s="30">
        <f>'OECD TTL'!$O$29*'SIOM from DLIM'!R168/SUM('SIOM from DLIM'!$Q$166:$R$168)</f>
        <v>687.66295808087102</v>
      </c>
      <c r="T29">
        <f>'OECD TTL'!P$29*'SIOM from DLIM'!O168/SUM('SIOM from DLIM'!O$166:O$168)</f>
        <v>1460.2098332442813</v>
      </c>
      <c r="U29">
        <f>'OECD TTL'!Q$29*'SIOM from DLIM'!P168/SUM('SIOM from DLIM'!P$166:P$168)</f>
        <v>0</v>
      </c>
      <c r="V29">
        <f>'OECD TTL'!R$29*'SIOM from DLIM'!Q168/SUM('SIOM from DLIM'!Q$166:Q$168)</f>
        <v>140.22820873777485</v>
      </c>
      <c r="W29">
        <f>'OECD TTL'!S$29*'SIOM from DLIM'!R168/SUM('SIOM from DLIM'!R$166:R$168)</f>
        <v>358.44978640635696</v>
      </c>
      <c r="X29">
        <f>'OECD TTL'!T$29*'SIOM from DLIM'!S168/SUM('SIOM from DLIM'!S$166:S$168)</f>
        <v>864.07100892540291</v>
      </c>
      <c r="Y29">
        <f>'OECD TTL'!U$29*'SIOM from DLIM'!T168/SUM('SIOM from DLIM'!T$166:T$168)</f>
        <v>103.108593606851</v>
      </c>
      <c r="Z29">
        <f>'OECD TTL'!V$29*'SIOM from DLIM'!U168/SUM('SIOM from DLIM'!U$166:U$168)</f>
        <v>240.61504154066282</v>
      </c>
      <c r="AA29" s="30">
        <f>'OECD TTL'!$W$29*'SIOM from DLIM'!Z168/SUM('SIOM from DLIM'!$Z$166:$AB$168)</f>
        <v>2529.3744464748393</v>
      </c>
      <c r="AB29" s="30">
        <f>'OECD TTL'!$W$29*'SIOM from DLIM'!AA168/SUM('SIOM from DLIM'!$Z$166:$AB$168)</f>
        <v>0</v>
      </c>
      <c r="AC29" s="30">
        <f>'OECD TTL'!$W$29*'SIOM from DLIM'!AB168/SUM('SIOM from DLIM'!$Z$166:$AB$168)</f>
        <v>1822.5421415311448</v>
      </c>
      <c r="AD29">
        <f>'OECD TTL'!X$29*'SIOM from DLIM'!W168/SUM('SIOM from DLIM'!W$166:W$168)</f>
        <v>1142.1097722973768</v>
      </c>
      <c r="AE29">
        <f>'OECD TTL'!Y$29*'SIOM from DLIM'!X168/SUM('SIOM from DLIM'!X$166:X$168)</f>
        <v>3756.5</v>
      </c>
      <c r="AF29">
        <f>'OECD TTL'!Z$29*'SIOM from DLIM'!Y168/SUM('SIOM from DLIM'!Y$166:Y$168)</f>
        <v>1166.5826015348084</v>
      </c>
      <c r="AG29">
        <f>'OECD TTL'!AA$29*'SIOM from DLIM'!Z168/SUM('SIOM from DLIM'!Z$166:Z$168)</f>
        <v>274.9330543813349</v>
      </c>
      <c r="AH29">
        <f>'OECD TTL'!AB$29*'SIOM from DLIM'!AA168/SUM('SIOM from DLIM'!AA$166:AA$168)</f>
        <v>0</v>
      </c>
      <c r="AI29">
        <f>'OECD TTL'!AC$29*'SIOM from DLIM'!AB168/SUM('SIOM from DLIM'!AB$166:AB$168)</f>
        <v>412.83805779440661</v>
      </c>
      <c r="AJ29">
        <f>'OECD TTL'!AD$29*'SIOM from DLIM'!AC168/SUM('SIOM from DLIM'!AC$166:AC$168)</f>
        <v>377.77938043427065</v>
      </c>
      <c r="AK29">
        <f>'OECD TTL'!AE$29*'SIOM from DLIM'!AD168/SUM('SIOM from DLIM'!AD$166:AD$168)</f>
        <v>1168.8</v>
      </c>
      <c r="AL29" t="e">
        <f>'OECD TTL'!AF$29*'SIOM from DLIM'!AE168/SUM('SIOM from DLIM'!AE$166:AE$168)</f>
        <v>#DIV/0!</v>
      </c>
      <c r="AM29">
        <f>'OECD TTL'!AG$29*'SIOM from DLIM'!AF168/SUM('SIOM from DLIM'!AF$166:AF$168)</f>
        <v>1870.2099328999516</v>
      </c>
      <c r="AN29">
        <f>'OECD TTL'!AH$29*'SIOM from DLIM'!AG168/SUM('SIOM from DLIM'!AG$166:AG$168)</f>
        <v>2693.9</v>
      </c>
      <c r="AO29">
        <f>'OECD TTL'!AI$29*'SIOM from DLIM'!AH168/SUM('SIOM from DLIM'!AH$166:AH$168)</f>
        <v>3247.3</v>
      </c>
      <c r="AP29">
        <f>'OECD TTL'!AJ$29*'SIOM from DLIM'!AI168/SUM('SIOM from DLIM'!AI$166:AI$168)</f>
        <v>2701.1</v>
      </c>
      <c r="AQ29">
        <f>'OECD TTL'!AK$29*'SIOM from DLIM'!AJ168/SUM('SIOM from DLIM'!AJ$166:AJ$168)</f>
        <v>1388.2217850877944</v>
      </c>
      <c r="AR29">
        <f>'OECD TTL'!AL$29*'SIOM from DLIM'!AK168/SUM('SIOM from DLIM'!AK$166:AK$168)</f>
        <v>0</v>
      </c>
    </row>
    <row r="30" spans="1:44" x14ac:dyDescent="0.25">
      <c r="A30" t="s">
        <v>150</v>
      </c>
      <c r="B30" t="s">
        <v>113</v>
      </c>
      <c r="C30">
        <f>'OECD TTL'!C30</f>
        <v>26.5</v>
      </c>
      <c r="D30" t="e">
        <f>'OECD TTL'!$D30*'SIOM from DLIM'!C169/SUM('SIOM from DLIM'!$C169:$D169)</f>
        <v>#DIV/0!</v>
      </c>
      <c r="E30" t="e">
        <f>'OECD TTL'!$D30*'SIOM from DLIM'!D169/SUM('SIOM from DLIM'!$C169:$D169)</f>
        <v>#DIV/0!</v>
      </c>
      <c r="F30">
        <f>'OECD TTL'!E30</f>
        <v>6</v>
      </c>
      <c r="G30">
        <f>'OECD TTL'!F30</f>
        <v>0</v>
      </c>
      <c r="H30">
        <f>'OECD TTL'!G30</f>
        <v>28.2</v>
      </c>
      <c r="I30">
        <f>'OECD TTL'!H30</f>
        <v>21.3</v>
      </c>
      <c r="J30">
        <f>'OECD TTL'!I30</f>
        <v>6.6</v>
      </c>
      <c r="K30">
        <f>'OECD TTL'!J30</f>
        <v>16.600000000000001</v>
      </c>
      <c r="L30">
        <f>'OECD TTL'!K30</f>
        <v>46.4</v>
      </c>
      <c r="M30">
        <f>'OECD TTL'!$L30*'SIOM from DLIM'!L169/SUM('SIOM from DLIM'!$L169:$M169)</f>
        <v>71.485261873257969</v>
      </c>
      <c r="N30">
        <f>'OECD TTL'!$L30*'SIOM from DLIM'!M169/SUM('SIOM from DLIM'!$L169:$M169)</f>
        <v>8.2147381267420325</v>
      </c>
      <c r="O30">
        <f>'OECD TTL'!M30</f>
        <v>31.2</v>
      </c>
      <c r="P30" t="e">
        <f>'OECD TTL'!$N30*'SIOM from DLIM'!O169/SUM('SIOM from DLIM'!$O169:$P169)</f>
        <v>#DIV/0!</v>
      </c>
      <c r="Q30" t="e">
        <f>'OECD TTL'!$N30*'SIOM from DLIM'!P169/SUM('SIOM from DLIM'!$O169:$P169)</f>
        <v>#DIV/0!</v>
      </c>
      <c r="R30">
        <f>'OECD TTL'!$O30*'SIOM from DLIM'!Q169/SUM('SIOM from DLIM'!$Q169:$R169)</f>
        <v>0</v>
      </c>
      <c r="S30">
        <f>'OECD TTL'!$O30*'SIOM from DLIM'!R169/SUM('SIOM from DLIM'!$Q169:$R169)</f>
        <v>94.5</v>
      </c>
      <c r="T30">
        <f>'OECD TTL'!P30</f>
        <v>59.7</v>
      </c>
      <c r="U30">
        <f>'OECD TTL'!Q30</f>
        <v>84.3</v>
      </c>
      <c r="V30">
        <f>'OECD TTL'!R30</f>
        <v>35.700000000000003</v>
      </c>
      <c r="W30">
        <f>'OECD TTL'!S30</f>
        <v>57.9</v>
      </c>
      <c r="X30">
        <f>'OECD TTL'!T30</f>
        <v>43.1</v>
      </c>
      <c r="Y30">
        <f>'OECD TTL'!U30</f>
        <v>34.4</v>
      </c>
      <c r="Z30">
        <f>'OECD TTL'!V30</f>
        <v>21.3</v>
      </c>
      <c r="AA30">
        <f>'OECD TTL'!$W30*'SIOM from DLIM'!Z169/SUM('SIOM from DLIM'!$Z169:$AB169)</f>
        <v>33.118208753447981</v>
      </c>
      <c r="AB30">
        <f>'OECD TTL'!$W30*'SIOM from DLIM'!AA169/SUM('SIOM from DLIM'!$Z169:$AB169)</f>
        <v>0</v>
      </c>
      <c r="AC30">
        <f>'OECD TTL'!$W30*'SIOM from DLIM'!AB169/SUM('SIOM from DLIM'!$Z169:$AB169)</f>
        <v>174.78179124655202</v>
      </c>
      <c r="AD30">
        <f>'OECD TTL'!X30</f>
        <v>2182.6999999999998</v>
      </c>
      <c r="AE30">
        <f>'OECD TTL'!Y30</f>
        <v>305</v>
      </c>
      <c r="AF30">
        <f>'OECD TTL'!Z30</f>
        <v>140.80000000000001</v>
      </c>
      <c r="AG30">
        <f>'OECD TTL'!AA30</f>
        <v>59.6</v>
      </c>
      <c r="AH30">
        <f>'OECD TTL'!AB30</f>
        <v>20.6</v>
      </c>
      <c r="AI30">
        <f>'OECD TTL'!AC30</f>
        <v>61.2</v>
      </c>
      <c r="AJ30">
        <f>'OECD TTL'!AD30</f>
        <v>37.1</v>
      </c>
      <c r="AK30">
        <f>'OECD TTL'!AE30</f>
        <v>127.9</v>
      </c>
      <c r="AL30">
        <f>'OECD TTL'!AF30</f>
        <v>867.3</v>
      </c>
      <c r="AM30">
        <f>'OECD TTL'!AG30</f>
        <v>211.9</v>
      </c>
      <c r="AN30">
        <f>'OECD TTL'!AH30</f>
        <v>318.89999999999998</v>
      </c>
      <c r="AO30">
        <f>'OECD TTL'!AI30</f>
        <v>164.8</v>
      </c>
      <c r="AP30">
        <f>'OECD TTL'!AJ30</f>
        <v>124</v>
      </c>
      <c r="AQ30">
        <f>'OECD TTL'!AK30</f>
        <v>108</v>
      </c>
      <c r="AR30">
        <f>'OECD TTL'!AL30</f>
        <v>0</v>
      </c>
    </row>
    <row r="31" spans="1:44" x14ac:dyDescent="0.25">
      <c r="A31" t="s">
        <v>151</v>
      </c>
      <c r="C31">
        <f>'OECD TTL'!C31</f>
        <v>3229.9</v>
      </c>
      <c r="D31" t="e">
        <f>'OECD TTL'!$D31*'SIOM from DLIM'!C170/SUM('SIOM from DLIM'!$C170:$D170)</f>
        <v>#DIV/0!</v>
      </c>
      <c r="E31" t="e">
        <f>'OECD TTL'!$D31*'SIOM from DLIM'!D170/SUM('SIOM from DLIM'!$C170:$D170)</f>
        <v>#DIV/0!</v>
      </c>
      <c r="F31">
        <f>'OECD TTL'!E31</f>
        <v>72.7</v>
      </c>
      <c r="G31">
        <f>'OECD TTL'!F31</f>
        <v>0.3</v>
      </c>
      <c r="H31">
        <f>'OECD TTL'!G31</f>
        <v>14779.7</v>
      </c>
      <c r="I31">
        <f>'OECD TTL'!H31</f>
        <v>7528.5</v>
      </c>
      <c r="J31">
        <f>'OECD TTL'!I31</f>
        <v>584.6</v>
      </c>
      <c r="K31">
        <f>'OECD TTL'!J31</f>
        <v>1940.2</v>
      </c>
      <c r="L31">
        <f>'OECD TTL'!K31</f>
        <v>3523.5</v>
      </c>
      <c r="M31">
        <f>'OECD TTL'!$L31*'SIOM from DLIM'!L170/SUM('SIOM from DLIM'!$L170:$M170)</f>
        <v>9342.5236957526831</v>
      </c>
      <c r="N31">
        <f>'OECD TTL'!$L31*'SIOM from DLIM'!M170/SUM('SIOM from DLIM'!$L170:$M170)</f>
        <v>1332.9763042473182</v>
      </c>
      <c r="O31">
        <f>'OECD TTL'!M31</f>
        <v>4844</v>
      </c>
      <c r="P31" t="e">
        <f>'OECD TTL'!$N31*'SIOM from DLIM'!O170/SUM('SIOM from DLIM'!$O170:$P170)</f>
        <v>#DIV/0!</v>
      </c>
      <c r="Q31" t="e">
        <f>'OECD TTL'!$N31*'SIOM from DLIM'!P170/SUM('SIOM from DLIM'!$O170:$P170)</f>
        <v>#DIV/0!</v>
      </c>
      <c r="R31" t="e">
        <f>'OECD TTL'!$O31*'SIOM from DLIM'!Q170/SUM('SIOM from DLIM'!$Q170:$R170)</f>
        <v>#DIV/0!</v>
      </c>
      <c r="S31" t="e">
        <f>'OECD TTL'!$O31*'SIOM from DLIM'!R170/SUM('SIOM from DLIM'!$Q170:$R170)</f>
        <v>#DIV/0!</v>
      </c>
      <c r="T31">
        <f>'OECD TTL'!P31</f>
        <v>3677.1</v>
      </c>
      <c r="U31">
        <f>'OECD TTL'!Q31</f>
        <v>16028</v>
      </c>
      <c r="V31">
        <f>'OECD TTL'!R31</f>
        <v>4448.1000000000004</v>
      </c>
      <c r="W31">
        <f>'OECD TTL'!S31</f>
        <v>5423.1</v>
      </c>
      <c r="X31">
        <f>'OECD TTL'!T31</f>
        <v>6904.3</v>
      </c>
      <c r="Y31">
        <f>'OECD TTL'!U31</f>
        <v>4892.5</v>
      </c>
      <c r="Z31">
        <f>'OECD TTL'!V31</f>
        <v>1473</v>
      </c>
      <c r="AA31">
        <f>'OECD TTL'!$W31*'SIOM from DLIM'!Z170/SUM('SIOM from DLIM'!$Z170:$AB170)</f>
        <v>0</v>
      </c>
      <c r="AB31">
        <f>'OECD TTL'!$W31*'SIOM from DLIM'!AA170/SUM('SIOM from DLIM'!$Z170:$AB170)</f>
        <v>0</v>
      </c>
      <c r="AC31">
        <f>'OECD TTL'!$W31*'SIOM from DLIM'!AB170/SUM('SIOM from DLIM'!$Z170:$AB170)</f>
        <v>2955.7</v>
      </c>
      <c r="AD31">
        <f>'OECD TTL'!X31</f>
        <v>8179.6</v>
      </c>
      <c r="AE31">
        <f>'OECD TTL'!Y31</f>
        <v>17212</v>
      </c>
      <c r="AF31">
        <f>'OECD TTL'!Z31</f>
        <v>3558.9</v>
      </c>
      <c r="AG31">
        <f>'OECD TTL'!AA31</f>
        <v>8987</v>
      </c>
      <c r="AH31">
        <f>'OECD TTL'!AB31</f>
        <v>1343.4</v>
      </c>
      <c r="AI31">
        <f>'OECD TTL'!AC31</f>
        <v>1287</v>
      </c>
      <c r="AJ31">
        <f>'OECD TTL'!AD31</f>
        <v>1920.6</v>
      </c>
      <c r="AK31">
        <f>'OECD TTL'!AE31</f>
        <v>1704.4</v>
      </c>
      <c r="AL31">
        <f>'OECD TTL'!AF31</f>
        <v>780.2</v>
      </c>
      <c r="AM31">
        <f>'OECD TTL'!AG31</f>
        <v>4489.8</v>
      </c>
      <c r="AN31">
        <f>'OECD TTL'!AH31</f>
        <v>2546.1</v>
      </c>
      <c r="AO31">
        <f>'OECD TTL'!AI31</f>
        <v>1784.9</v>
      </c>
      <c r="AP31">
        <f>'OECD TTL'!AJ31</f>
        <v>5311.9</v>
      </c>
      <c r="AQ31">
        <f>'OECD TTL'!AK31</f>
        <v>2798.2</v>
      </c>
      <c r="AR31">
        <f>'OECD TTL'!AL31</f>
        <v>0</v>
      </c>
    </row>
    <row r="32" spans="1:44" x14ac:dyDescent="0.25">
      <c r="A32" t="s">
        <v>152</v>
      </c>
      <c r="C32">
        <f>'OECD TTL'!C32</f>
        <v>458.7</v>
      </c>
      <c r="D32">
        <f>'OECD TTL'!$D32*'SIOM from DLIM'!C171/SUM('SIOM from DLIM'!$C171:$D171)</f>
        <v>0</v>
      </c>
      <c r="E32">
        <f>'OECD TTL'!$D32*'SIOM from DLIM'!D171/SUM('SIOM from DLIM'!$C171:$D171)</f>
        <v>49.9</v>
      </c>
      <c r="F32">
        <f>'OECD TTL'!E32</f>
        <v>125.8</v>
      </c>
      <c r="G32">
        <f>'OECD TTL'!F32</f>
        <v>0.3</v>
      </c>
      <c r="H32">
        <f>'OECD TTL'!G32</f>
        <v>1483.2</v>
      </c>
      <c r="I32">
        <f>'OECD TTL'!H32</f>
        <v>1090.5</v>
      </c>
      <c r="J32">
        <f>'OECD TTL'!I32</f>
        <v>277.60000000000002</v>
      </c>
      <c r="K32">
        <f>'OECD TTL'!J32</f>
        <v>795.3</v>
      </c>
      <c r="L32">
        <f>'OECD TTL'!K32</f>
        <v>2056</v>
      </c>
      <c r="M32" t="e">
        <f>'OECD TTL'!$L32*'SIOM from DLIM'!L171/SUM('SIOM from DLIM'!$L171:$M171)</f>
        <v>#DIV/0!</v>
      </c>
      <c r="N32" t="e">
        <f>'OECD TTL'!$L32*'SIOM from DLIM'!M171/SUM('SIOM from DLIM'!$L171:$M171)</f>
        <v>#DIV/0!</v>
      </c>
      <c r="O32">
        <f>'OECD TTL'!M32</f>
        <v>1163.5999999999999</v>
      </c>
      <c r="P32">
        <f>'OECD TTL'!$N32*'SIOM from DLIM'!O171/SUM('SIOM from DLIM'!$O171:$P171)</f>
        <v>104.6279523009611</v>
      </c>
      <c r="Q32">
        <f>'OECD TTL'!$N32*'SIOM from DLIM'!P171/SUM('SIOM from DLIM'!$O171:$P171)</f>
        <v>1411.3720476990388</v>
      </c>
      <c r="R32">
        <f>'OECD TTL'!$O32*'SIOM from DLIM'!Q171/SUM('SIOM from DLIM'!$Q171:$R171)</f>
        <v>2868.4763851139533</v>
      </c>
      <c r="S32">
        <f>'OECD TTL'!$O32*'SIOM from DLIM'!R171/SUM('SIOM from DLIM'!$Q171:$R171)</f>
        <v>449.7236148860469</v>
      </c>
      <c r="T32">
        <f>'OECD TTL'!P32</f>
        <v>1254.9000000000001</v>
      </c>
      <c r="U32">
        <f>'OECD TTL'!Q32</f>
        <v>3457.2</v>
      </c>
      <c r="V32">
        <f>'OECD TTL'!R32</f>
        <v>972.7</v>
      </c>
      <c r="W32">
        <f>'OECD TTL'!S32</f>
        <v>1545.2</v>
      </c>
      <c r="X32">
        <f>'OECD TTL'!T32</f>
        <v>1679.8</v>
      </c>
      <c r="Y32">
        <f>'OECD TTL'!U32</f>
        <v>1207.2</v>
      </c>
      <c r="Z32">
        <f>'OECD TTL'!V32</f>
        <v>479.4</v>
      </c>
      <c r="AA32">
        <f>'OECD TTL'!$W32*'SIOM from DLIM'!Z171/SUM('SIOM from DLIM'!$Z171:$AB171)</f>
        <v>167.35099886626213</v>
      </c>
      <c r="AB32">
        <f>'OECD TTL'!$W32*'SIOM from DLIM'!AA171/SUM('SIOM from DLIM'!$Z171:$AB171)</f>
        <v>153.27258215028115</v>
      </c>
      <c r="AC32">
        <f>'OECD TTL'!$W32*'SIOM from DLIM'!AB171/SUM('SIOM from DLIM'!$Z171:$AB171)</f>
        <v>1079.6764189834566</v>
      </c>
      <c r="AD32">
        <f>'OECD TTL'!X32</f>
        <v>2583.3000000000002</v>
      </c>
      <c r="AE32">
        <f>'OECD TTL'!Y32</f>
        <v>10323.799999999999</v>
      </c>
      <c r="AF32">
        <f>'OECD TTL'!Z32</f>
        <v>22495</v>
      </c>
      <c r="AG32">
        <f>'OECD TTL'!AA32</f>
        <v>555.9</v>
      </c>
      <c r="AH32">
        <f>'OECD TTL'!AB32</f>
        <v>464.5</v>
      </c>
      <c r="AI32">
        <f>'OECD TTL'!AC32</f>
        <v>506.4</v>
      </c>
      <c r="AJ32">
        <f>'OECD TTL'!AD32</f>
        <v>770</v>
      </c>
      <c r="AK32">
        <f>'OECD TTL'!AE32</f>
        <v>1806</v>
      </c>
      <c r="AL32">
        <f>'OECD TTL'!AF32</f>
        <v>242.3</v>
      </c>
      <c r="AM32">
        <f>'OECD TTL'!AG32</f>
        <v>3590.3</v>
      </c>
      <c r="AN32">
        <f>'OECD TTL'!AH32</f>
        <v>1975.2</v>
      </c>
      <c r="AO32">
        <f>'OECD TTL'!AI32</f>
        <v>1301.5</v>
      </c>
      <c r="AP32">
        <f>'OECD TTL'!AJ32</f>
        <v>893.7</v>
      </c>
      <c r="AQ32">
        <f>'OECD TTL'!AK32</f>
        <v>1216.2</v>
      </c>
      <c r="AR32">
        <f>'OECD TTL'!AL32</f>
        <v>0</v>
      </c>
    </row>
    <row r="33" spans="1:45" x14ac:dyDescent="0.25">
      <c r="A33" t="s">
        <v>153</v>
      </c>
      <c r="C33">
        <f>'OECD TTL'!C33</f>
        <v>43.1</v>
      </c>
      <c r="D33">
        <f>'OECD TTL'!$D33*'SIOM from DLIM'!C172/SUM('SIOM from DLIM'!$C172:$D172)</f>
        <v>1.7620268914551249</v>
      </c>
      <c r="E33">
        <f>'OECD TTL'!$D33*'SIOM from DLIM'!D172/SUM('SIOM from DLIM'!$C172:$D172)</f>
        <v>0.63797310854487499</v>
      </c>
      <c r="F33">
        <f>'OECD TTL'!E33</f>
        <v>3.9</v>
      </c>
      <c r="G33">
        <f>'OECD TTL'!F33</f>
        <v>0.1</v>
      </c>
      <c r="H33">
        <f>'OECD TTL'!G33</f>
        <v>101.7</v>
      </c>
      <c r="I33">
        <f>'OECD TTL'!H33</f>
        <v>83.9</v>
      </c>
      <c r="J33">
        <f>'OECD TTL'!I33</f>
        <v>23.1</v>
      </c>
      <c r="K33">
        <f>'OECD TTL'!J33</f>
        <v>56.8</v>
      </c>
      <c r="L33">
        <f>'OECD TTL'!K33</f>
        <v>35.200000000000003</v>
      </c>
      <c r="M33">
        <f>'OECD TTL'!$L33*'SIOM from DLIM'!L172/SUM('SIOM from DLIM'!$L172:$M172)</f>
        <v>0</v>
      </c>
      <c r="N33">
        <f>'OECD TTL'!$L33*'SIOM from DLIM'!M172/SUM('SIOM from DLIM'!$L172:$M172)</f>
        <v>201.4</v>
      </c>
      <c r="O33">
        <f>'OECD TTL'!M33</f>
        <v>110</v>
      </c>
      <c r="P33">
        <f>'OECD TTL'!$N33*'SIOM from DLIM'!O172/SUM('SIOM from DLIM'!$O172:$P172)</f>
        <v>44.512277885124746</v>
      </c>
      <c r="Q33">
        <f>'OECD TTL'!$N33*'SIOM from DLIM'!P172/SUM('SIOM from DLIM'!$O172:$P172)</f>
        <v>37.787722114875251</v>
      </c>
      <c r="R33">
        <f>'OECD TTL'!$O33*'SIOM from DLIM'!Q172/SUM('SIOM from DLIM'!$Q172:$R172)</f>
        <v>104.17820538383241</v>
      </c>
      <c r="S33">
        <f>'OECD TTL'!$O33*'SIOM from DLIM'!R172/SUM('SIOM from DLIM'!$Q172:$R172)</f>
        <v>59.621794616167598</v>
      </c>
      <c r="T33">
        <f>'OECD TTL'!P33</f>
        <v>175.5</v>
      </c>
      <c r="U33">
        <f>'OECD TTL'!Q33</f>
        <v>166</v>
      </c>
      <c r="V33">
        <f>'OECD TTL'!R33</f>
        <v>83.8</v>
      </c>
      <c r="W33">
        <f>'OECD TTL'!S33</f>
        <v>188</v>
      </c>
      <c r="X33">
        <f>'OECD TTL'!T33</f>
        <v>144.30000000000001</v>
      </c>
      <c r="Y33">
        <f>'OECD TTL'!U33</f>
        <v>252.7</v>
      </c>
      <c r="Z33">
        <f>'OECD TTL'!V33</f>
        <v>62.5</v>
      </c>
      <c r="AA33">
        <f>'OECD TTL'!$W33*'SIOM from DLIM'!Z172/SUM('SIOM from DLIM'!$Z172:$AB172)</f>
        <v>162.68350146657735</v>
      </c>
      <c r="AB33">
        <f>'OECD TTL'!$W33*'SIOM from DLIM'!AA172/SUM('SIOM from DLIM'!$Z172:$AB172)</f>
        <v>54.208095906463747</v>
      </c>
      <c r="AC33">
        <f>'OECD TTL'!$W33*'SIOM from DLIM'!AB172/SUM('SIOM from DLIM'!$Z172:$AB172)</f>
        <v>94.408402626958903</v>
      </c>
      <c r="AD33">
        <f>'OECD TTL'!X33</f>
        <v>468.5</v>
      </c>
      <c r="AE33">
        <f>'OECD TTL'!Y33</f>
        <v>1306.0999999999999</v>
      </c>
      <c r="AF33">
        <f>'OECD TTL'!Z33</f>
        <v>914.9</v>
      </c>
      <c r="AG33">
        <f>'OECD TTL'!AA33</f>
        <v>420.8</v>
      </c>
      <c r="AH33">
        <f>'OECD TTL'!AB33</f>
        <v>159.4</v>
      </c>
      <c r="AI33">
        <f>'OECD TTL'!AC33</f>
        <v>75.7</v>
      </c>
      <c r="AJ33">
        <f>'OECD TTL'!AD33</f>
        <v>398.5</v>
      </c>
      <c r="AK33">
        <f>'OECD TTL'!AE33</f>
        <v>771</v>
      </c>
      <c r="AL33">
        <f>'OECD TTL'!AF33</f>
        <v>288.39999999999998</v>
      </c>
      <c r="AM33">
        <f>'OECD TTL'!AG33</f>
        <v>2025.3</v>
      </c>
      <c r="AN33">
        <f>'OECD TTL'!AH33</f>
        <v>803.9</v>
      </c>
      <c r="AO33">
        <f>'OECD TTL'!AI33</f>
        <v>921.5</v>
      </c>
      <c r="AP33">
        <f>'OECD TTL'!AJ33</f>
        <v>1882.7</v>
      </c>
      <c r="AQ33">
        <f>'OECD TTL'!AK33</f>
        <v>867.4</v>
      </c>
      <c r="AR33">
        <f>'OECD TTL'!AL33</f>
        <v>0</v>
      </c>
    </row>
    <row r="34" spans="1:45" x14ac:dyDescent="0.25">
      <c r="A34" t="s">
        <v>154</v>
      </c>
      <c r="C34">
        <f>'OECD TTL'!C34</f>
        <v>10.9</v>
      </c>
      <c r="D34" t="e">
        <f>'OECD TTL'!$D34*'SIOM from DLIM'!C173/SUM('SIOM from DLIM'!$C173:$D173)</f>
        <v>#DIV/0!</v>
      </c>
      <c r="E34" t="e">
        <f>'OECD TTL'!$D34*'SIOM from DLIM'!D173/SUM('SIOM from DLIM'!$C173:$D173)</f>
        <v>#DIV/0!</v>
      </c>
      <c r="F34">
        <f>'OECD TTL'!E34</f>
        <v>0.9</v>
      </c>
      <c r="G34">
        <f>'OECD TTL'!F34</f>
        <v>0</v>
      </c>
      <c r="H34">
        <f>'OECD TTL'!G34</f>
        <v>97</v>
      </c>
      <c r="I34">
        <f>'OECD TTL'!H34</f>
        <v>26.1</v>
      </c>
      <c r="J34">
        <f>'OECD TTL'!I34</f>
        <v>7.5</v>
      </c>
      <c r="K34">
        <f>'OECD TTL'!J34</f>
        <v>105.3</v>
      </c>
      <c r="L34">
        <f>'OECD TTL'!K34</f>
        <v>44.9</v>
      </c>
      <c r="M34">
        <f>'OECD TTL'!$L34*'SIOM from DLIM'!L173/SUM('SIOM from DLIM'!$L173:$M173)</f>
        <v>129.39919345180456</v>
      </c>
      <c r="N34">
        <f>'OECD TTL'!$L34*'SIOM from DLIM'!M173/SUM('SIOM from DLIM'!$L173:$M173)</f>
        <v>26.700806548195409</v>
      </c>
      <c r="O34">
        <f>'OECD TTL'!M34</f>
        <v>44.8</v>
      </c>
      <c r="P34" t="e">
        <f>'OECD TTL'!$N34*'SIOM from DLIM'!O173/SUM('SIOM from DLIM'!$O173:$P173)</f>
        <v>#DIV/0!</v>
      </c>
      <c r="Q34" t="e">
        <f>'OECD TTL'!$N34*'SIOM from DLIM'!P173/SUM('SIOM from DLIM'!$O173:$P173)</f>
        <v>#DIV/0!</v>
      </c>
      <c r="R34" t="e">
        <f>'OECD TTL'!$O34*'SIOM from DLIM'!Q173/SUM('SIOM from DLIM'!$Q173:$R173)</f>
        <v>#DIV/0!</v>
      </c>
      <c r="S34" t="e">
        <f>'OECD TTL'!$O34*'SIOM from DLIM'!R173/SUM('SIOM from DLIM'!$Q173:$R173)</f>
        <v>#DIV/0!</v>
      </c>
      <c r="T34">
        <f>'OECD TTL'!P34</f>
        <v>52.6</v>
      </c>
      <c r="U34">
        <f>'OECD TTL'!Q34</f>
        <v>195.3</v>
      </c>
      <c r="V34">
        <f>'OECD TTL'!R34</f>
        <v>45.6</v>
      </c>
      <c r="W34">
        <f>'OECD TTL'!S34</f>
        <v>75</v>
      </c>
      <c r="X34">
        <f>'OECD TTL'!T34</f>
        <v>62.6</v>
      </c>
      <c r="Y34">
        <f>'OECD TTL'!U34</f>
        <v>57</v>
      </c>
      <c r="Z34">
        <f>'OECD TTL'!V34</f>
        <v>30.5</v>
      </c>
      <c r="AA34">
        <f>'OECD TTL'!$W34*'SIOM from DLIM'!Z173/SUM('SIOM from DLIM'!$Z173:$AB173)</f>
        <v>0</v>
      </c>
      <c r="AB34">
        <f>'OECD TTL'!$W34*'SIOM from DLIM'!AA173/SUM('SIOM from DLIM'!$Z173:$AB173)</f>
        <v>0</v>
      </c>
      <c r="AC34">
        <f>'OECD TTL'!$W34*'SIOM from DLIM'!AB173/SUM('SIOM from DLIM'!$Z173:$AB173)</f>
        <v>98.9</v>
      </c>
      <c r="AD34">
        <f>'OECD TTL'!X34</f>
        <v>132.4</v>
      </c>
      <c r="AE34">
        <f>'OECD TTL'!Y34</f>
        <v>836.7</v>
      </c>
      <c r="AF34">
        <f>'OECD TTL'!Z34</f>
        <v>151.5</v>
      </c>
      <c r="AG34">
        <f>'OECD TTL'!AA34</f>
        <v>103.6</v>
      </c>
      <c r="AH34">
        <f>'OECD TTL'!AB34</f>
        <v>3547.3</v>
      </c>
      <c r="AI34">
        <f>'OECD TTL'!AC34</f>
        <v>520.20000000000005</v>
      </c>
      <c r="AJ34">
        <f>'OECD TTL'!AD34</f>
        <v>450.6</v>
      </c>
      <c r="AK34">
        <f>'OECD TTL'!AE34</f>
        <v>398.7</v>
      </c>
      <c r="AL34">
        <f>'OECD TTL'!AF34</f>
        <v>57.5</v>
      </c>
      <c r="AM34">
        <f>'OECD TTL'!AG34</f>
        <v>1888.3</v>
      </c>
      <c r="AN34">
        <f>'OECD TTL'!AH34</f>
        <v>307.89999999999998</v>
      </c>
      <c r="AO34">
        <f>'OECD TTL'!AI34</f>
        <v>589.79999999999995</v>
      </c>
      <c r="AP34">
        <f>'OECD TTL'!AJ34</f>
        <v>173.3</v>
      </c>
      <c r="AQ34">
        <f>'OECD TTL'!AK34</f>
        <v>855.4</v>
      </c>
      <c r="AR34">
        <f>'OECD TTL'!AL34</f>
        <v>0</v>
      </c>
    </row>
    <row r="35" spans="1:45" x14ac:dyDescent="0.25">
      <c r="A35" t="s">
        <v>155</v>
      </c>
      <c r="C35">
        <f>'OECD TTL'!C35</f>
        <v>84.8</v>
      </c>
      <c r="D35">
        <f>'OECD TTL'!$D35*'SIOM from DLIM'!C174/SUM('SIOM from DLIM'!$C174:$D174)</f>
        <v>1.715368990514857</v>
      </c>
      <c r="E35">
        <f>'OECD TTL'!$D35*'SIOM from DLIM'!D174/SUM('SIOM from DLIM'!$C174:$D174)</f>
        <v>8.4631009485142905E-2</v>
      </c>
      <c r="F35">
        <f>'OECD TTL'!E35</f>
        <v>10.6</v>
      </c>
      <c r="G35">
        <f>'OECD TTL'!F35</f>
        <v>0.1</v>
      </c>
      <c r="H35">
        <f>'OECD TTL'!G35</f>
        <v>137.80000000000001</v>
      </c>
      <c r="I35">
        <f>'OECD TTL'!H35</f>
        <v>169.7</v>
      </c>
      <c r="J35">
        <f>'OECD TTL'!I35</f>
        <v>29.6</v>
      </c>
      <c r="K35">
        <f>'OECD TTL'!J35</f>
        <v>87.1</v>
      </c>
      <c r="L35">
        <f>'OECD TTL'!K35</f>
        <v>136.5</v>
      </c>
      <c r="M35">
        <f>'OECD TTL'!$L35*'SIOM from DLIM'!L174/SUM('SIOM from DLIM'!$L174:$M174)</f>
        <v>0</v>
      </c>
      <c r="N35">
        <f>'OECD TTL'!$L35*'SIOM from DLIM'!M174/SUM('SIOM from DLIM'!$L174:$M174)</f>
        <v>325.89999999999998</v>
      </c>
      <c r="O35">
        <f>'OECD TTL'!M35</f>
        <v>176.9</v>
      </c>
      <c r="P35">
        <f>'OECD TTL'!$N35*'SIOM from DLIM'!O174/SUM('SIOM from DLIM'!$O174:$P174)</f>
        <v>40.8177445318953</v>
      </c>
      <c r="Q35">
        <f>'OECD TTL'!$N35*'SIOM from DLIM'!P174/SUM('SIOM from DLIM'!$O174:$P174)</f>
        <v>94.182255468104685</v>
      </c>
      <c r="R35">
        <f>'OECD TTL'!$O35*'SIOM from DLIM'!Q174/SUM('SIOM from DLIM'!$Q174:$R174)</f>
        <v>138.29294673309423</v>
      </c>
      <c r="S35">
        <f>'OECD TTL'!$O35*'SIOM from DLIM'!R174/SUM('SIOM from DLIM'!$Q174:$R174)</f>
        <v>45.907053266905763</v>
      </c>
      <c r="T35">
        <f>'OECD TTL'!P35</f>
        <v>280.89999999999998</v>
      </c>
      <c r="U35">
        <f>'OECD TTL'!Q35</f>
        <v>645.5</v>
      </c>
      <c r="V35">
        <f>'OECD TTL'!R35</f>
        <v>173.1</v>
      </c>
      <c r="W35">
        <f>'OECD TTL'!S35</f>
        <v>373.5</v>
      </c>
      <c r="X35">
        <f>'OECD TTL'!T35</f>
        <v>256.5</v>
      </c>
      <c r="Y35">
        <f>'OECD TTL'!U35</f>
        <v>220.8</v>
      </c>
      <c r="Z35">
        <f>'OECD TTL'!V35</f>
        <v>103.1</v>
      </c>
      <c r="AA35">
        <f>'OECD TTL'!$W35*'SIOM from DLIM'!Z174/SUM('SIOM from DLIM'!$Z174:$AB174)</f>
        <v>370.81320959185507</v>
      </c>
      <c r="AB35">
        <f>'OECD TTL'!$W35*'SIOM from DLIM'!AA174/SUM('SIOM from DLIM'!$Z174:$AB174)</f>
        <v>10.560616362806742</v>
      </c>
      <c r="AC35">
        <f>'OECD TTL'!$W35*'SIOM from DLIM'!AB174/SUM('SIOM from DLIM'!$Z174:$AB174)</f>
        <v>57.126174045338225</v>
      </c>
      <c r="AD35">
        <f>'OECD TTL'!X35</f>
        <v>542.70000000000005</v>
      </c>
      <c r="AE35">
        <f>'OECD TTL'!Y35</f>
        <v>2128.6999999999998</v>
      </c>
      <c r="AF35">
        <f>'OECD TTL'!Z35</f>
        <v>810.8</v>
      </c>
      <c r="AG35">
        <f>'OECD TTL'!AA35</f>
        <v>310.8</v>
      </c>
      <c r="AH35">
        <f>'OECD TTL'!AB35</f>
        <v>823</v>
      </c>
      <c r="AI35">
        <f>'OECD TTL'!AC35</f>
        <v>8625</v>
      </c>
      <c r="AJ35">
        <f>'OECD TTL'!AD35</f>
        <v>1388.4</v>
      </c>
      <c r="AK35">
        <f>'OECD TTL'!AE35</f>
        <v>2409.8000000000002</v>
      </c>
      <c r="AL35">
        <f>'OECD TTL'!AF35</f>
        <v>288.2</v>
      </c>
      <c r="AM35">
        <f>'OECD TTL'!AG35</f>
        <v>2271.3000000000002</v>
      </c>
      <c r="AN35">
        <f>'OECD TTL'!AH35</f>
        <v>1443.2</v>
      </c>
      <c r="AO35">
        <f>'OECD TTL'!AI35</f>
        <v>701</v>
      </c>
      <c r="AP35">
        <f>'OECD TTL'!AJ35</f>
        <v>827.7</v>
      </c>
      <c r="AQ35">
        <f>'OECD TTL'!AK35</f>
        <v>906.8</v>
      </c>
      <c r="AR35">
        <f>'OECD TTL'!AL35</f>
        <v>0</v>
      </c>
    </row>
    <row r="36" spans="1:45" x14ac:dyDescent="0.25">
      <c r="A36" t="s">
        <v>156</v>
      </c>
      <c r="C36">
        <f>'OECD TTL'!C36</f>
        <v>18</v>
      </c>
      <c r="D36" t="e">
        <f>'OECD TTL'!$D36*'SIOM from DLIM'!C175/SUM('SIOM from DLIM'!$C175:$D175)</f>
        <v>#DIV/0!</v>
      </c>
      <c r="E36" t="e">
        <f>'OECD TTL'!$D36*'SIOM from DLIM'!D175/SUM('SIOM from DLIM'!$C175:$D175)</f>
        <v>#DIV/0!</v>
      </c>
      <c r="F36">
        <f>'OECD TTL'!E36</f>
        <v>4</v>
      </c>
      <c r="G36">
        <f>'OECD TTL'!F36</f>
        <v>0</v>
      </c>
      <c r="H36">
        <f>'OECD TTL'!G36</f>
        <v>139.69999999999999</v>
      </c>
      <c r="I36">
        <f>'OECD TTL'!H36</f>
        <v>96.6</v>
      </c>
      <c r="J36">
        <f>'OECD TTL'!I36</f>
        <v>18.3</v>
      </c>
      <c r="K36">
        <f>'OECD TTL'!J36</f>
        <v>92.5</v>
      </c>
      <c r="L36">
        <f>'OECD TTL'!K36</f>
        <v>132.4</v>
      </c>
      <c r="M36">
        <f>'OECD TTL'!$L36*'SIOM from DLIM'!L175/SUM('SIOM from DLIM'!$L175:$M175)</f>
        <v>341.92563655281822</v>
      </c>
      <c r="N36">
        <f>'OECD TTL'!$L36*'SIOM from DLIM'!M175/SUM('SIOM from DLIM'!$L175:$M175)</f>
        <v>55.674363447181761</v>
      </c>
      <c r="O36">
        <f>'OECD TTL'!M36</f>
        <v>126.2</v>
      </c>
      <c r="P36">
        <f>'OECD TTL'!$N36*'SIOM from DLIM'!O175/SUM('SIOM from DLIM'!$O175:$P175)</f>
        <v>93.5</v>
      </c>
      <c r="Q36">
        <f>'OECD TTL'!$N36*'SIOM from DLIM'!P175/SUM('SIOM from DLIM'!$O175:$P175)</f>
        <v>0</v>
      </c>
      <c r="R36">
        <f>'OECD TTL'!$O36*'SIOM from DLIM'!Q175/SUM('SIOM from DLIM'!$Q175:$R175)</f>
        <v>143.18911040125198</v>
      </c>
      <c r="S36">
        <f>'OECD TTL'!$O36*'SIOM from DLIM'!R175/SUM('SIOM from DLIM'!$Q175:$R175)</f>
        <v>62.110889598748017</v>
      </c>
      <c r="T36">
        <f>'OECD TTL'!P36</f>
        <v>187.6</v>
      </c>
      <c r="U36">
        <f>'OECD TTL'!Q36</f>
        <v>890.3</v>
      </c>
      <c r="V36">
        <f>'OECD TTL'!R36</f>
        <v>198.8</v>
      </c>
      <c r="W36">
        <f>'OECD TTL'!S36</f>
        <v>280.60000000000002</v>
      </c>
      <c r="X36">
        <f>'OECD TTL'!T36</f>
        <v>260.60000000000002</v>
      </c>
      <c r="Y36">
        <f>'OECD TTL'!U36</f>
        <v>82.8</v>
      </c>
      <c r="Z36">
        <f>'OECD TTL'!V36</f>
        <v>81.7</v>
      </c>
      <c r="AA36">
        <f>'OECD TTL'!$W36*'SIOM from DLIM'!Z175/SUM('SIOM from DLIM'!$Z175:$AB175)</f>
        <v>260.95049709955316</v>
      </c>
      <c r="AB36">
        <f>'OECD TTL'!$W36*'SIOM from DLIM'!AA175/SUM('SIOM from DLIM'!$Z175:$AB175)</f>
        <v>0</v>
      </c>
      <c r="AC36">
        <f>'OECD TTL'!$W36*'SIOM from DLIM'!AB175/SUM('SIOM from DLIM'!$Z175:$AB175)</f>
        <v>136.84950290044685</v>
      </c>
      <c r="AD36">
        <f>'OECD TTL'!X36</f>
        <v>415.3</v>
      </c>
      <c r="AE36">
        <f>'OECD TTL'!Y36</f>
        <v>1440.1</v>
      </c>
      <c r="AF36">
        <f>'OECD TTL'!Z36</f>
        <v>633.6</v>
      </c>
      <c r="AG36">
        <f>'OECD TTL'!AA36</f>
        <v>186.4</v>
      </c>
      <c r="AH36">
        <f>'OECD TTL'!AB36</f>
        <v>418.6</v>
      </c>
      <c r="AI36">
        <f>'OECD TTL'!AC36</f>
        <v>776.3</v>
      </c>
      <c r="AJ36">
        <f>'OECD TTL'!AD36</f>
        <v>4196</v>
      </c>
      <c r="AK36">
        <f>'OECD TTL'!AE36</f>
        <v>2628</v>
      </c>
      <c r="AL36">
        <f>'OECD TTL'!AF36</f>
        <v>183.9</v>
      </c>
      <c r="AM36">
        <f>'OECD TTL'!AG36</f>
        <v>2228</v>
      </c>
      <c r="AN36">
        <f>'OECD TTL'!AH36</f>
        <v>1078.8</v>
      </c>
      <c r="AO36">
        <f>'OECD TTL'!AI36</f>
        <v>535.29999999999995</v>
      </c>
      <c r="AP36">
        <f>'OECD TTL'!AJ36</f>
        <v>560.4</v>
      </c>
      <c r="AQ36">
        <f>'OECD TTL'!AK36</f>
        <v>625.6</v>
      </c>
      <c r="AR36">
        <f>'OECD TTL'!AL36</f>
        <v>0</v>
      </c>
    </row>
    <row r="37" spans="1:45" x14ac:dyDescent="0.25">
      <c r="A37" t="s">
        <v>157</v>
      </c>
      <c r="C37">
        <f>'OECD TTL'!C37</f>
        <v>691.4</v>
      </c>
      <c r="D37" t="e">
        <f>'OECD TTL'!$D37*'SIOM from DLIM'!C176/SUM('SIOM from DLIM'!$C176:$D176)</f>
        <v>#DIV/0!</v>
      </c>
      <c r="E37" t="e">
        <f>'OECD TTL'!$D37*'SIOM from DLIM'!D176/SUM('SIOM from DLIM'!$C176:$D176)</f>
        <v>#DIV/0!</v>
      </c>
      <c r="F37">
        <f>'OECD TTL'!E37</f>
        <v>55.8</v>
      </c>
      <c r="G37">
        <f>'OECD TTL'!F37</f>
        <v>0.2</v>
      </c>
      <c r="H37">
        <f>'OECD TTL'!G37</f>
        <v>739.7</v>
      </c>
      <c r="I37">
        <f>'OECD TTL'!H37</f>
        <v>761.6</v>
      </c>
      <c r="J37">
        <f>'OECD TTL'!I37</f>
        <v>176.4</v>
      </c>
      <c r="K37">
        <f>'OECD TTL'!J37</f>
        <v>489.8</v>
      </c>
      <c r="L37">
        <f>'OECD TTL'!K37</f>
        <v>890.3</v>
      </c>
      <c r="M37">
        <f>'OECD TTL'!$L37*'SIOM from DLIM'!L176/SUM('SIOM from DLIM'!$L176:$M176)</f>
        <v>1648.8196563790775</v>
      </c>
      <c r="N37">
        <f>'OECD TTL'!$L37*'SIOM from DLIM'!M176/SUM('SIOM from DLIM'!$L176:$M176)</f>
        <v>357.18034362092271</v>
      </c>
      <c r="O37">
        <f>'OECD TTL'!M37</f>
        <v>903.4</v>
      </c>
      <c r="P37" t="e">
        <f>'OECD TTL'!$N37*'SIOM from DLIM'!O176/SUM('SIOM from DLIM'!$O176:$P176)</f>
        <v>#DIV/0!</v>
      </c>
      <c r="Q37" t="e">
        <f>'OECD TTL'!$N37*'SIOM from DLIM'!P176/SUM('SIOM from DLIM'!$O176:$P176)</f>
        <v>#DIV/0!</v>
      </c>
      <c r="R37">
        <f>'OECD TTL'!$O37*'SIOM from DLIM'!Q176/SUM('SIOM from DLIM'!$Q176:$R176)</f>
        <v>1939.025867720298</v>
      </c>
      <c r="S37">
        <f>'OECD TTL'!$O37*'SIOM from DLIM'!R176/SUM('SIOM from DLIM'!$Q176:$R176)</f>
        <v>831.87413227970171</v>
      </c>
      <c r="T37">
        <f>'OECD TTL'!P37</f>
        <v>1265.2</v>
      </c>
      <c r="U37">
        <f>'OECD TTL'!Q37</f>
        <v>2128.4</v>
      </c>
      <c r="V37">
        <f>'OECD TTL'!R37</f>
        <v>808.9</v>
      </c>
      <c r="W37">
        <f>'OECD TTL'!S37</f>
        <v>1431.4</v>
      </c>
      <c r="X37">
        <f>'OECD TTL'!T37</f>
        <v>1295</v>
      </c>
      <c r="Y37">
        <f>'OECD TTL'!U37</f>
        <v>1226</v>
      </c>
      <c r="Z37">
        <f>'OECD TTL'!V37</f>
        <v>439.4</v>
      </c>
      <c r="AA37">
        <f>'OECD TTL'!$W37*'SIOM from DLIM'!Z176/SUM('SIOM from DLIM'!$Z176:$AB176)</f>
        <v>0</v>
      </c>
      <c r="AB37">
        <f>'OECD TTL'!$W37*'SIOM from DLIM'!AA176/SUM('SIOM from DLIM'!$Z176:$AB176)</f>
        <v>10.099004327062474</v>
      </c>
      <c r="AC37">
        <f>'OECD TTL'!$W37*'SIOM from DLIM'!AB176/SUM('SIOM from DLIM'!$Z176:$AB176)</f>
        <v>2014.8009956729375</v>
      </c>
      <c r="AD37">
        <f>'OECD TTL'!X37</f>
        <v>3450</v>
      </c>
      <c r="AE37">
        <f>'OECD TTL'!Y37</f>
        <v>6656</v>
      </c>
      <c r="AF37">
        <f>'OECD TTL'!Z37</f>
        <v>3418.5</v>
      </c>
      <c r="AG37">
        <f>'OECD TTL'!AA37</f>
        <v>962.4</v>
      </c>
      <c r="AH37">
        <f>'OECD TTL'!AB37</f>
        <v>506.8</v>
      </c>
      <c r="AI37">
        <f>'OECD TTL'!AC37</f>
        <v>716.1</v>
      </c>
      <c r="AJ37">
        <f>'OECD TTL'!AD37</f>
        <v>1178.3</v>
      </c>
      <c r="AK37">
        <f>'OECD TTL'!AE37</f>
        <v>28913.200000000001</v>
      </c>
      <c r="AL37">
        <f>'OECD TTL'!AF37</f>
        <v>11148.2</v>
      </c>
      <c r="AM37">
        <f>'OECD TTL'!AG37</f>
        <v>4739.2</v>
      </c>
      <c r="AN37">
        <f>'OECD TTL'!AH37</f>
        <v>2580.8000000000002</v>
      </c>
      <c r="AO37">
        <f>'OECD TTL'!AI37</f>
        <v>1556.9</v>
      </c>
      <c r="AP37">
        <f>'OECD TTL'!AJ37</f>
        <v>1884.9</v>
      </c>
      <c r="AQ37">
        <f>'OECD TTL'!AK37</f>
        <v>1784.8</v>
      </c>
      <c r="AR37">
        <f>'OECD TTL'!AL37</f>
        <v>0</v>
      </c>
    </row>
    <row r="38" spans="1:45" x14ac:dyDescent="0.25">
      <c r="A38" t="s">
        <v>158</v>
      </c>
      <c r="C38">
        <f>'OECD TTL'!C38</f>
        <v>40.799999999999997</v>
      </c>
      <c r="D38" t="e">
        <f>'OECD TTL'!$D38*'SIOM from DLIM'!C177/SUM('SIOM from DLIM'!$C177:$D177)</f>
        <v>#DIV/0!</v>
      </c>
      <c r="E38" t="e">
        <f>'OECD TTL'!$D38*'SIOM from DLIM'!D177/SUM('SIOM from DLIM'!$C177:$D177)</f>
        <v>#DIV/0!</v>
      </c>
      <c r="F38">
        <f>'OECD TTL'!E38</f>
        <v>3.2</v>
      </c>
      <c r="G38">
        <f>'OECD TTL'!F38</f>
        <v>0</v>
      </c>
      <c r="H38">
        <f>'OECD TTL'!G38</f>
        <v>126.1</v>
      </c>
      <c r="I38">
        <f>'OECD TTL'!H38</f>
        <v>150.1</v>
      </c>
      <c r="J38">
        <f>'OECD TTL'!I38</f>
        <v>23.4</v>
      </c>
      <c r="K38">
        <f>'OECD TTL'!J38</f>
        <v>79.900000000000006</v>
      </c>
      <c r="L38">
        <f>'OECD TTL'!K38</f>
        <v>85</v>
      </c>
      <c r="M38">
        <f>'OECD TTL'!$L38*'SIOM from DLIM'!L177/SUM('SIOM from DLIM'!$L177:$M177)</f>
        <v>169.82492527010933</v>
      </c>
      <c r="N38">
        <f>'OECD TTL'!$L38*'SIOM from DLIM'!M177/SUM('SIOM from DLIM'!$L177:$M177)</f>
        <v>27.175074729890653</v>
      </c>
      <c r="O38">
        <f>'OECD TTL'!M38</f>
        <v>168.1</v>
      </c>
      <c r="P38">
        <f>'OECD TTL'!$N38*'SIOM from DLIM'!O177/SUM('SIOM from DLIM'!$O177:$P177)</f>
        <v>32.506384739549581</v>
      </c>
      <c r="Q38">
        <f>'OECD TTL'!$N38*'SIOM from DLIM'!P177/SUM('SIOM from DLIM'!$O177:$P177)</f>
        <v>54.193615260450429</v>
      </c>
      <c r="R38">
        <f>'OECD TTL'!$O38*'SIOM from DLIM'!Q177/SUM('SIOM from DLIM'!$Q177:$R177)</f>
        <v>80.274969452243496</v>
      </c>
      <c r="S38">
        <f>'OECD TTL'!$O38*'SIOM from DLIM'!R177/SUM('SIOM from DLIM'!$Q177:$R177)</f>
        <v>28.325030547756498</v>
      </c>
      <c r="T38">
        <f>'OECD TTL'!P38</f>
        <v>258.8</v>
      </c>
      <c r="U38">
        <f>'OECD TTL'!Q38</f>
        <v>323.7</v>
      </c>
      <c r="V38">
        <f>'OECD TTL'!R38</f>
        <v>129.30000000000001</v>
      </c>
      <c r="W38">
        <f>'OECD TTL'!S38</f>
        <v>212.1</v>
      </c>
      <c r="X38">
        <f>'OECD TTL'!T38</f>
        <v>289</v>
      </c>
      <c r="Y38">
        <f>'OECD TTL'!U38</f>
        <v>152.30000000000001</v>
      </c>
      <c r="Z38">
        <f>'OECD TTL'!V38</f>
        <v>100.6</v>
      </c>
      <c r="AA38">
        <f>'OECD TTL'!$W38*'SIOM from DLIM'!Z177/SUM('SIOM from DLIM'!$Z177:$AB177)</f>
        <v>154.57504885299934</v>
      </c>
      <c r="AB38">
        <f>'OECD TTL'!$W38*'SIOM from DLIM'!AA177/SUM('SIOM from DLIM'!$Z177:$AB177)</f>
        <v>0</v>
      </c>
      <c r="AC38">
        <f>'OECD TTL'!$W38*'SIOM from DLIM'!AB177/SUM('SIOM from DLIM'!$Z177:$AB177)</f>
        <v>108.42495114700064</v>
      </c>
      <c r="AD38">
        <f>'OECD TTL'!X38</f>
        <v>741.7</v>
      </c>
      <c r="AE38">
        <f>'OECD TTL'!Y38</f>
        <v>4316</v>
      </c>
      <c r="AF38">
        <f>'OECD TTL'!Z38</f>
        <v>696.8</v>
      </c>
      <c r="AG38">
        <f>'OECD TTL'!AA38</f>
        <v>1136</v>
      </c>
      <c r="AH38">
        <f>'OECD TTL'!AB38</f>
        <v>196.8</v>
      </c>
      <c r="AI38">
        <f>'OECD TTL'!AC38</f>
        <v>363.5</v>
      </c>
      <c r="AJ38">
        <f>'OECD TTL'!AD38</f>
        <v>456.1</v>
      </c>
      <c r="AK38">
        <f>'OECD TTL'!AE38</f>
        <v>1105.3</v>
      </c>
      <c r="AL38">
        <f>'OECD TTL'!AF38</f>
        <v>914.8</v>
      </c>
      <c r="AM38">
        <f>'OECD TTL'!AG38</f>
        <v>1628.8</v>
      </c>
      <c r="AN38">
        <f>'OECD TTL'!AH38</f>
        <v>787.1</v>
      </c>
      <c r="AO38">
        <f>'OECD TTL'!AI38</f>
        <v>1012.1</v>
      </c>
      <c r="AP38">
        <f>'OECD TTL'!AJ38</f>
        <v>903.2</v>
      </c>
      <c r="AQ38">
        <f>'OECD TTL'!AK38</f>
        <v>900.8</v>
      </c>
      <c r="AR38">
        <f>'OECD TTL'!AL38</f>
        <v>0</v>
      </c>
    </row>
    <row r="39" spans="1:45" x14ac:dyDescent="0.25">
      <c r="A39" t="s">
        <v>159</v>
      </c>
      <c r="C39">
        <f>'OECD TTL'!C39</f>
        <v>423.2</v>
      </c>
      <c r="D39" t="e">
        <f>'OECD TTL'!$D39*'SIOM from DLIM'!C178/SUM('SIOM from DLIM'!$C178:$D178)</f>
        <v>#DIV/0!</v>
      </c>
      <c r="E39" t="e">
        <f>'OECD TTL'!$D39*'SIOM from DLIM'!D178/SUM('SIOM from DLIM'!$C178:$D178)</f>
        <v>#DIV/0!</v>
      </c>
      <c r="F39">
        <f>'OECD TTL'!E39</f>
        <v>70</v>
      </c>
      <c r="G39">
        <f>'OECD TTL'!F39</f>
        <v>0.5</v>
      </c>
      <c r="H39">
        <f>'OECD TTL'!G39</f>
        <v>1874.9</v>
      </c>
      <c r="I39">
        <f>'OECD TTL'!H39</f>
        <v>984.7</v>
      </c>
      <c r="J39">
        <f>'OECD TTL'!I39</f>
        <v>240.4</v>
      </c>
      <c r="K39">
        <f>'OECD TTL'!J39</f>
        <v>791.2</v>
      </c>
      <c r="L39">
        <f>'OECD TTL'!K39</f>
        <v>1473.5</v>
      </c>
      <c r="M39" t="e">
        <f>'OECD TTL'!$L39*'SIOM from DLIM'!L178/SUM('SIOM from DLIM'!$L178:$M178)</f>
        <v>#DIV/0!</v>
      </c>
      <c r="N39" t="e">
        <f>'OECD TTL'!$L39*'SIOM from DLIM'!M178/SUM('SIOM from DLIM'!$L178:$M178)</f>
        <v>#DIV/0!</v>
      </c>
      <c r="O39">
        <f>'OECD TTL'!M39</f>
        <v>1592.6</v>
      </c>
      <c r="P39">
        <f>'OECD TTL'!$N39*'SIOM from DLIM'!O178/SUM('SIOM from DLIM'!$O178:$P178)</f>
        <v>1183.8</v>
      </c>
      <c r="Q39">
        <f>'OECD TTL'!$N39*'SIOM from DLIM'!P178/SUM('SIOM from DLIM'!$O178:$P178)</f>
        <v>0</v>
      </c>
      <c r="R39">
        <f>'OECD TTL'!$O39*'SIOM from DLIM'!Q178/SUM('SIOM from DLIM'!$Q178:$R178)</f>
        <v>1482.2757802418405</v>
      </c>
      <c r="S39">
        <f>'OECD TTL'!$O39*'SIOM from DLIM'!R178/SUM('SIOM from DLIM'!$Q178:$R178)</f>
        <v>392.82421975815942</v>
      </c>
      <c r="T39">
        <f>'OECD TTL'!P39</f>
        <v>2019.6</v>
      </c>
      <c r="U39">
        <f>'OECD TTL'!Q39</f>
        <v>7432.6</v>
      </c>
      <c r="V39">
        <f>'OECD TTL'!R39</f>
        <v>1985.8</v>
      </c>
      <c r="W39">
        <f>'OECD TTL'!S39</f>
        <v>2762.6</v>
      </c>
      <c r="X39">
        <f>'OECD TTL'!T39</f>
        <v>2877</v>
      </c>
      <c r="Y39">
        <f>'OECD TTL'!U39</f>
        <v>2126.1</v>
      </c>
      <c r="Z39">
        <f>'OECD TTL'!V39</f>
        <v>872.8</v>
      </c>
      <c r="AA39">
        <f>'OECD TTL'!$W39*'SIOM from DLIM'!Z178/SUM('SIOM from DLIM'!$Z178:$AB178)</f>
        <v>3009.8874383307011</v>
      </c>
      <c r="AB39">
        <f>'OECD TTL'!$W39*'SIOM from DLIM'!AA178/SUM('SIOM from DLIM'!$Z178:$AB178)</f>
        <v>85.912561669298796</v>
      </c>
      <c r="AC39">
        <f>'OECD TTL'!$W39*'SIOM from DLIM'!AB178/SUM('SIOM from DLIM'!$Z178:$AB178)</f>
        <v>0</v>
      </c>
      <c r="AD39">
        <f>'OECD TTL'!X39</f>
        <v>8394</v>
      </c>
      <c r="AE39">
        <f>'OECD TTL'!Y39</f>
        <v>14142.9</v>
      </c>
      <c r="AF39">
        <f>'OECD TTL'!Z39</f>
        <v>6480</v>
      </c>
      <c r="AG39">
        <f>'OECD TTL'!AA39</f>
        <v>2450.8000000000002</v>
      </c>
      <c r="AH39">
        <f>'OECD TTL'!AB39</f>
        <v>1775.8</v>
      </c>
      <c r="AI39">
        <f>'OECD TTL'!AC39</f>
        <v>2193.6</v>
      </c>
      <c r="AJ39">
        <f>'OECD TTL'!AD39</f>
        <v>3950.8</v>
      </c>
      <c r="AK39">
        <f>'OECD TTL'!AE39</f>
        <v>7987.6</v>
      </c>
      <c r="AL39">
        <f>'OECD TTL'!AF39</f>
        <v>2330.5</v>
      </c>
      <c r="AM39">
        <f>'OECD TTL'!AG39</f>
        <v>20294.7</v>
      </c>
      <c r="AN39">
        <f>'OECD TTL'!AH39</f>
        <v>4773.3</v>
      </c>
      <c r="AO39">
        <f>'OECD TTL'!AI39</f>
        <v>3415.5</v>
      </c>
      <c r="AP39">
        <f>'OECD TTL'!AJ39</f>
        <v>3637.4</v>
      </c>
      <c r="AQ39">
        <f>'OECD TTL'!AK39</f>
        <v>4124.6000000000004</v>
      </c>
      <c r="AR39">
        <f>'OECD TTL'!AL39</f>
        <v>0</v>
      </c>
    </row>
    <row r="40" spans="1:45" x14ac:dyDescent="0.25">
      <c r="A40" t="s">
        <v>160</v>
      </c>
      <c r="C40">
        <f>'OECD TTL'!C40</f>
        <v>35.4</v>
      </c>
      <c r="D40" t="e">
        <f>'OECD TTL'!$D40*'SIOM from DLIM'!C179/SUM('SIOM from DLIM'!$C179:$D179)</f>
        <v>#DIV/0!</v>
      </c>
      <c r="E40" t="e">
        <f>'OECD TTL'!$D40*'SIOM from DLIM'!D179/SUM('SIOM from DLIM'!$C179:$D179)</f>
        <v>#DIV/0!</v>
      </c>
      <c r="F40">
        <f>'OECD TTL'!E40</f>
        <v>3.6</v>
      </c>
      <c r="G40">
        <f>'OECD TTL'!F40</f>
        <v>0</v>
      </c>
      <c r="H40">
        <f>'OECD TTL'!G40</f>
        <v>97</v>
      </c>
      <c r="I40">
        <f>'OECD TTL'!H40</f>
        <v>73.7</v>
      </c>
      <c r="J40">
        <f>'OECD TTL'!I40</f>
        <v>13.7</v>
      </c>
      <c r="K40">
        <f>'OECD TTL'!J40</f>
        <v>51.1</v>
      </c>
      <c r="L40">
        <f>'OECD TTL'!K40</f>
        <v>79.3</v>
      </c>
      <c r="M40">
        <f>'OECD TTL'!$L40*'SIOM from DLIM'!L179/SUM('SIOM from DLIM'!$L179:$M179)</f>
        <v>100.71024366815888</v>
      </c>
      <c r="N40">
        <f>'OECD TTL'!$L40*'SIOM from DLIM'!M179/SUM('SIOM from DLIM'!$L179:$M179)</f>
        <v>75.989756331841107</v>
      </c>
      <c r="O40">
        <f>'OECD TTL'!M40</f>
        <v>85.2</v>
      </c>
      <c r="P40" t="e">
        <f>'OECD TTL'!$N40*'SIOM from DLIM'!O179/SUM('SIOM from DLIM'!$O179:$P179)</f>
        <v>#DIV/0!</v>
      </c>
      <c r="Q40" t="e">
        <f>'OECD TTL'!$N40*'SIOM from DLIM'!P179/SUM('SIOM from DLIM'!$O179:$P179)</f>
        <v>#DIV/0!</v>
      </c>
      <c r="R40" t="e">
        <f>'OECD TTL'!$O40*'SIOM from DLIM'!Q179/SUM('SIOM from DLIM'!$Q179:$R179)</f>
        <v>#DIV/0!</v>
      </c>
      <c r="S40" t="e">
        <f>'OECD TTL'!$O40*'SIOM from DLIM'!R179/SUM('SIOM from DLIM'!$Q179:$R179)</f>
        <v>#DIV/0!</v>
      </c>
      <c r="T40">
        <f>'OECD TTL'!P40</f>
        <v>110.3</v>
      </c>
      <c r="U40">
        <f>'OECD TTL'!Q40</f>
        <v>180.5</v>
      </c>
      <c r="V40">
        <f>'OECD TTL'!R40</f>
        <v>65</v>
      </c>
      <c r="W40">
        <f>'OECD TTL'!S40</f>
        <v>106</v>
      </c>
      <c r="X40">
        <f>'OECD TTL'!T40</f>
        <v>101.7</v>
      </c>
      <c r="Y40">
        <f>'OECD TTL'!U40</f>
        <v>83</v>
      </c>
      <c r="Z40">
        <f>'OECD TTL'!V40</f>
        <v>36.299999999999997</v>
      </c>
      <c r="AA40">
        <f>'OECD TTL'!$W40*'SIOM from DLIM'!Z179/SUM('SIOM from DLIM'!$Z179:$AB179)</f>
        <v>0</v>
      </c>
      <c r="AB40">
        <f>'OECD TTL'!$W40*'SIOM from DLIM'!AA179/SUM('SIOM from DLIM'!$Z179:$AB179)</f>
        <v>0</v>
      </c>
      <c r="AC40">
        <f>'OECD TTL'!$W40*'SIOM from DLIM'!AB179/SUM('SIOM from DLIM'!$Z179:$AB179)</f>
        <v>272.3</v>
      </c>
      <c r="AD40">
        <f>'OECD TTL'!X40</f>
        <v>256.39999999999998</v>
      </c>
      <c r="AE40">
        <f>'OECD TTL'!Y40</f>
        <v>767.5</v>
      </c>
      <c r="AF40">
        <f>'OECD TTL'!Z40</f>
        <v>483.2</v>
      </c>
      <c r="AG40">
        <f>'OECD TTL'!AA40</f>
        <v>166.5</v>
      </c>
      <c r="AH40">
        <f>'OECD TTL'!AB40</f>
        <v>110.5</v>
      </c>
      <c r="AI40">
        <f>'OECD TTL'!AC40</f>
        <v>91.7</v>
      </c>
      <c r="AJ40">
        <f>'OECD TTL'!AD40</f>
        <v>115.3</v>
      </c>
      <c r="AK40">
        <f>'OECD TTL'!AE40</f>
        <v>297.3</v>
      </c>
      <c r="AL40">
        <f>'OECD TTL'!AF40</f>
        <v>201.6</v>
      </c>
      <c r="AM40">
        <f>'OECD TTL'!AG40</f>
        <v>515.20000000000005</v>
      </c>
      <c r="AN40">
        <f>'OECD TTL'!AH40</f>
        <v>578.20000000000005</v>
      </c>
      <c r="AO40">
        <f>'OECD TTL'!AI40</f>
        <v>369</v>
      </c>
      <c r="AP40">
        <f>'OECD TTL'!AJ40</f>
        <v>409.9</v>
      </c>
      <c r="AQ40">
        <f>'OECD TTL'!AK40</f>
        <v>442.7</v>
      </c>
      <c r="AR40">
        <f>'OECD TTL'!AL40</f>
        <v>0</v>
      </c>
    </row>
    <row r="41" spans="1:45" x14ac:dyDescent="0.25">
      <c r="A41" t="s">
        <v>161</v>
      </c>
      <c r="C41">
        <f>'OECD TTL'!C41</f>
        <v>13.1</v>
      </c>
      <c r="D41" t="e">
        <f>'OECD TTL'!$D41*'SIOM from DLIM'!C180/SUM('SIOM from DLIM'!$C180:$D180)</f>
        <v>#DIV/0!</v>
      </c>
      <c r="E41" t="e">
        <f>'OECD TTL'!$D41*'SIOM from DLIM'!D180/SUM('SIOM from DLIM'!$C180:$D180)</f>
        <v>#DIV/0!</v>
      </c>
      <c r="F41">
        <f>'OECD TTL'!E41</f>
        <v>2.2999999999999998</v>
      </c>
      <c r="G41">
        <f>'OECD TTL'!F41</f>
        <v>0</v>
      </c>
      <c r="H41">
        <f>'OECD TTL'!G41</f>
        <v>38.6</v>
      </c>
      <c r="I41">
        <f>'OECD TTL'!H41</f>
        <v>34.5</v>
      </c>
      <c r="J41">
        <f>'OECD TTL'!I41</f>
        <v>6.9</v>
      </c>
      <c r="K41">
        <f>'OECD TTL'!J41</f>
        <v>26.4</v>
      </c>
      <c r="L41">
        <f>'OECD TTL'!K41</f>
        <v>36.700000000000003</v>
      </c>
      <c r="M41">
        <f>'OECD TTL'!$L41*'SIOM from DLIM'!L180/SUM('SIOM from DLIM'!$L180:$M180)</f>
        <v>84.310134606567644</v>
      </c>
      <c r="N41">
        <f>'OECD TTL'!$L41*'SIOM from DLIM'!M180/SUM('SIOM from DLIM'!$L180:$M180)</f>
        <v>9.8898653934323573</v>
      </c>
      <c r="O41">
        <f>'OECD TTL'!M41</f>
        <v>46.8</v>
      </c>
      <c r="P41" t="e">
        <f>'OECD TTL'!$N41*'SIOM from DLIM'!O180/SUM('SIOM from DLIM'!$O180:$P180)</f>
        <v>#DIV/0!</v>
      </c>
      <c r="Q41" t="e">
        <f>'OECD TTL'!$N41*'SIOM from DLIM'!P180/SUM('SIOM from DLIM'!$O180:$P180)</f>
        <v>#DIV/0!</v>
      </c>
      <c r="R41" t="e">
        <f>'OECD TTL'!$O41*'SIOM from DLIM'!Q180/SUM('SIOM from DLIM'!$Q180:$R180)</f>
        <v>#DIV/0!</v>
      </c>
      <c r="S41" t="e">
        <f>'OECD TTL'!$O41*'SIOM from DLIM'!R180/SUM('SIOM from DLIM'!$Q180:$R180)</f>
        <v>#DIV/0!</v>
      </c>
      <c r="T41">
        <f>'OECD TTL'!P41</f>
        <v>64.599999999999994</v>
      </c>
      <c r="U41">
        <f>'OECD TTL'!Q41</f>
        <v>184.4</v>
      </c>
      <c r="V41">
        <f>'OECD TTL'!R41</f>
        <v>52.4</v>
      </c>
      <c r="W41">
        <f>'OECD TTL'!S41</f>
        <v>79.5</v>
      </c>
      <c r="X41">
        <f>'OECD TTL'!T41</f>
        <v>81.2</v>
      </c>
      <c r="Y41">
        <f>'OECD TTL'!U41</f>
        <v>37.6</v>
      </c>
      <c r="Z41">
        <f>'OECD TTL'!V41</f>
        <v>24.7</v>
      </c>
      <c r="AA41">
        <f>'OECD TTL'!$W41*'SIOM from DLIM'!Z180/SUM('SIOM from DLIM'!$Z180:$AB180)</f>
        <v>0</v>
      </c>
      <c r="AB41">
        <f>'OECD TTL'!$W41*'SIOM from DLIM'!AA180/SUM('SIOM from DLIM'!$Z180:$AB180)</f>
        <v>0</v>
      </c>
      <c r="AC41">
        <f>'OECD TTL'!$W41*'SIOM from DLIM'!AB180/SUM('SIOM from DLIM'!$Z180:$AB180)</f>
        <v>99</v>
      </c>
      <c r="AD41">
        <f>'OECD TTL'!X41</f>
        <v>122.8</v>
      </c>
      <c r="AE41">
        <f>'OECD TTL'!Y41</f>
        <v>385.5</v>
      </c>
      <c r="AF41">
        <f>'OECD TTL'!Z41</f>
        <v>196.5</v>
      </c>
      <c r="AG41">
        <f>'OECD TTL'!AA41</f>
        <v>66.2</v>
      </c>
      <c r="AH41">
        <f>'OECD TTL'!AB41</f>
        <v>68.400000000000006</v>
      </c>
      <c r="AI41">
        <f>'OECD TTL'!AC41</f>
        <v>73.599999999999994</v>
      </c>
      <c r="AJ41">
        <f>'OECD TTL'!AD41</f>
        <v>217.1</v>
      </c>
      <c r="AK41">
        <f>'OECD TTL'!AE41</f>
        <v>414.4</v>
      </c>
      <c r="AL41">
        <f>'OECD TTL'!AF41</f>
        <v>57.5</v>
      </c>
      <c r="AM41">
        <f>'OECD TTL'!AG41</f>
        <v>755</v>
      </c>
      <c r="AN41">
        <f>'OECD TTL'!AH41</f>
        <v>491.7</v>
      </c>
      <c r="AO41">
        <f>'OECD TTL'!AI41</f>
        <v>1261.7</v>
      </c>
      <c r="AP41">
        <f>'OECD TTL'!AJ41</f>
        <v>383.7</v>
      </c>
      <c r="AQ41">
        <f>'OECD TTL'!AK41</f>
        <v>260.60000000000002</v>
      </c>
      <c r="AR41">
        <f>'OECD TTL'!AL41</f>
        <v>0</v>
      </c>
    </row>
    <row r="42" spans="1:45" x14ac:dyDescent="0.25">
      <c r="A42" t="s">
        <v>162</v>
      </c>
      <c r="C42">
        <f>'OECD TTL'!C42</f>
        <v>185.5</v>
      </c>
      <c r="D42" t="e">
        <f>'OECD TTL'!$D42*'SIOM from DLIM'!C181/SUM('SIOM from DLIM'!$C181:$D181)</f>
        <v>#DIV/0!</v>
      </c>
      <c r="E42" t="e">
        <f>'OECD TTL'!$D42*'SIOM from DLIM'!D181/SUM('SIOM from DLIM'!$C181:$D181)</f>
        <v>#DIV/0!</v>
      </c>
      <c r="F42">
        <f>'OECD TTL'!E42</f>
        <v>1.4</v>
      </c>
      <c r="G42">
        <f>'OECD TTL'!F42</f>
        <v>0</v>
      </c>
      <c r="H42">
        <f>'OECD TTL'!G42</f>
        <v>494.8</v>
      </c>
      <c r="I42">
        <f>'OECD TTL'!H42</f>
        <v>42.2</v>
      </c>
      <c r="J42">
        <f>'OECD TTL'!I42</f>
        <v>55.3</v>
      </c>
      <c r="K42">
        <f>'OECD TTL'!J42</f>
        <v>162</v>
      </c>
      <c r="L42">
        <f>'OECD TTL'!K42</f>
        <v>159.80000000000001</v>
      </c>
      <c r="M42">
        <f>'OECD TTL'!$L42*'SIOM from DLIM'!L181/SUM('SIOM from DLIM'!$L181:$M181)</f>
        <v>883.94779204797703</v>
      </c>
      <c r="N42">
        <f>'OECD TTL'!$L42*'SIOM from DLIM'!M181/SUM('SIOM from DLIM'!$L181:$M181)</f>
        <v>320.25220795202296</v>
      </c>
      <c r="O42">
        <f>'OECD TTL'!M42</f>
        <v>343.5</v>
      </c>
      <c r="P42" t="e">
        <f>'OECD TTL'!$N42*'SIOM from DLIM'!O181/SUM('SIOM from DLIM'!$O181:$P181)</f>
        <v>#DIV/0!</v>
      </c>
      <c r="Q42" t="e">
        <f>'OECD TTL'!$N42*'SIOM from DLIM'!P181/SUM('SIOM from DLIM'!$O181:$P181)</f>
        <v>#DIV/0!</v>
      </c>
      <c r="R42" t="e">
        <f>'OECD TTL'!$O42*'SIOM from DLIM'!Q181/SUM('SIOM from DLIM'!$Q181:$R181)</f>
        <v>#DIV/0!</v>
      </c>
      <c r="S42" t="e">
        <f>'OECD TTL'!$O42*'SIOM from DLIM'!R181/SUM('SIOM from DLIM'!$Q181:$R181)</f>
        <v>#DIV/0!</v>
      </c>
      <c r="T42">
        <f>'OECD TTL'!P42</f>
        <v>424.5</v>
      </c>
      <c r="U42">
        <f>'OECD TTL'!Q42</f>
        <v>602.1</v>
      </c>
      <c r="V42">
        <f>'OECD TTL'!R42</f>
        <v>307.8</v>
      </c>
      <c r="W42">
        <f>'OECD TTL'!S42</f>
        <v>458.3</v>
      </c>
      <c r="X42">
        <f>'OECD TTL'!T42</f>
        <v>451.6</v>
      </c>
      <c r="Y42">
        <f>'OECD TTL'!U42</f>
        <v>115.7</v>
      </c>
      <c r="Z42">
        <f>'OECD TTL'!V42</f>
        <v>229.7</v>
      </c>
      <c r="AA42">
        <f>'OECD TTL'!$W42*'SIOM from DLIM'!Z181/SUM('SIOM from DLIM'!$Z181:$AB181)</f>
        <v>0</v>
      </c>
      <c r="AB42">
        <f>'OECD TTL'!$W42*'SIOM from DLIM'!AA181/SUM('SIOM from DLIM'!$Z181:$AB181)</f>
        <v>0</v>
      </c>
      <c r="AC42">
        <f>'OECD TTL'!$W42*'SIOM from DLIM'!AB181/SUM('SIOM from DLIM'!$Z181:$AB181)</f>
        <v>690.80000000000007</v>
      </c>
      <c r="AD42">
        <f>'OECD TTL'!X42</f>
        <v>751</v>
      </c>
      <c r="AE42">
        <f>'OECD TTL'!Y42</f>
        <v>2586.6</v>
      </c>
      <c r="AF42">
        <f>'OECD TTL'!Z42</f>
        <v>1764.3</v>
      </c>
      <c r="AG42">
        <f>'OECD TTL'!AA42</f>
        <v>352.6</v>
      </c>
      <c r="AH42">
        <f>'OECD TTL'!AB42</f>
        <v>328.8</v>
      </c>
      <c r="AI42">
        <f>'OECD TTL'!AC42</f>
        <v>422.9</v>
      </c>
      <c r="AJ42">
        <f>'OECD TTL'!AD42</f>
        <v>878.5</v>
      </c>
      <c r="AK42">
        <f>'OECD TTL'!AE42</f>
        <v>4877.3999999999996</v>
      </c>
      <c r="AL42">
        <f>'OECD TTL'!AF42</f>
        <v>222.8</v>
      </c>
      <c r="AM42">
        <f>'OECD TTL'!AG42</f>
        <v>3438.9</v>
      </c>
      <c r="AN42">
        <f>'OECD TTL'!AH42</f>
        <v>1073.0999999999999</v>
      </c>
      <c r="AO42">
        <f>'OECD TTL'!AI42</f>
        <v>165.4</v>
      </c>
      <c r="AP42">
        <f>'OECD TTL'!AJ42</f>
        <v>7309.7</v>
      </c>
      <c r="AQ42">
        <f>'OECD TTL'!AK42</f>
        <v>2841.4</v>
      </c>
      <c r="AR42">
        <f>'OECD TTL'!AL42</f>
        <v>0</v>
      </c>
    </row>
    <row r="43" spans="1:45" x14ac:dyDescent="0.25">
      <c r="A43" t="s">
        <v>163</v>
      </c>
      <c r="C43">
        <f>'OECD TTL'!C43</f>
        <v>60.7</v>
      </c>
      <c r="D43">
        <f>'OECD TTL'!$D43*'SIOM from DLIM'!C182/SUM('SIOM from DLIM'!$C182:$D182)</f>
        <v>4.8</v>
      </c>
      <c r="E43">
        <f>'OECD TTL'!$D43*'SIOM from DLIM'!D182/SUM('SIOM from DLIM'!$C182:$D182)</f>
        <v>0</v>
      </c>
      <c r="F43">
        <f>'OECD TTL'!E43</f>
        <v>14.5</v>
      </c>
      <c r="G43">
        <f>'OECD TTL'!F43</f>
        <v>0</v>
      </c>
      <c r="H43">
        <f>'OECD TTL'!G43</f>
        <v>108.9</v>
      </c>
      <c r="I43">
        <f>'OECD TTL'!H43</f>
        <v>109.2</v>
      </c>
      <c r="J43">
        <f>'OECD TTL'!I43</f>
        <v>24.3</v>
      </c>
      <c r="K43">
        <f>'OECD TTL'!J43</f>
        <v>61.8</v>
      </c>
      <c r="L43">
        <f>'OECD TTL'!K43</f>
        <v>93.4</v>
      </c>
      <c r="M43" t="e">
        <f>'OECD TTL'!$L43*'SIOM from DLIM'!L182/SUM('SIOM from DLIM'!$L182:$M182)</f>
        <v>#DIV/0!</v>
      </c>
      <c r="N43" t="e">
        <f>'OECD TTL'!$L43*'SIOM from DLIM'!M182/SUM('SIOM from DLIM'!$L182:$M182)</f>
        <v>#DIV/0!</v>
      </c>
      <c r="O43">
        <f>'OECD TTL'!M43</f>
        <v>96.9</v>
      </c>
      <c r="P43">
        <f>'OECD TTL'!$N43*'SIOM from DLIM'!O182/SUM('SIOM from DLIM'!$O182:$P182)</f>
        <v>38.636498782857728</v>
      </c>
      <c r="Q43">
        <f>'OECD TTL'!$N43*'SIOM from DLIM'!P182/SUM('SIOM from DLIM'!$O182:$P182)</f>
        <v>42.563501217142274</v>
      </c>
      <c r="R43">
        <f>'OECD TTL'!$O43*'SIOM from DLIM'!Q182/SUM('SIOM from DLIM'!$Q182:$R182)</f>
        <v>248.95924300270059</v>
      </c>
      <c r="S43">
        <f>'OECD TTL'!$O43*'SIOM from DLIM'!R182/SUM('SIOM from DLIM'!$Q182:$R182)</f>
        <v>125.64075699729946</v>
      </c>
      <c r="T43">
        <f>'OECD TTL'!P43</f>
        <v>118.8</v>
      </c>
      <c r="U43">
        <f>'OECD TTL'!Q43</f>
        <v>341.9</v>
      </c>
      <c r="V43">
        <f>'OECD TTL'!R43</f>
        <v>102.9</v>
      </c>
      <c r="W43">
        <f>'OECD TTL'!S43</f>
        <v>147.30000000000001</v>
      </c>
      <c r="X43">
        <f>'OECD TTL'!T43</f>
        <v>176.5</v>
      </c>
      <c r="Y43">
        <f>'OECD TTL'!U43</f>
        <v>203.9</v>
      </c>
      <c r="Z43">
        <f>'OECD TTL'!V43</f>
        <v>68.3</v>
      </c>
      <c r="AA43">
        <f>'OECD TTL'!$W43*'SIOM from DLIM'!Z182/SUM('SIOM from DLIM'!$Z182:$AB182)</f>
        <v>107.61804267039642</v>
      </c>
      <c r="AB43">
        <f>'OECD TTL'!$W43*'SIOM from DLIM'!AA182/SUM('SIOM from DLIM'!$Z182:$AB182)</f>
        <v>18.667510223021125</v>
      </c>
      <c r="AC43">
        <f>'OECD TTL'!$W43*'SIOM from DLIM'!AB182/SUM('SIOM from DLIM'!$Z182:$AB182)</f>
        <v>109.01444710658248</v>
      </c>
      <c r="AD43">
        <f>'OECD TTL'!X43</f>
        <v>456.4</v>
      </c>
      <c r="AE43">
        <f>'OECD TTL'!Y43</f>
        <v>1050.8</v>
      </c>
      <c r="AF43">
        <f>'OECD TTL'!Z43</f>
        <v>495.5</v>
      </c>
      <c r="AG43">
        <f>'OECD TTL'!AA43</f>
        <v>480.3</v>
      </c>
      <c r="AH43">
        <f>'OECD TTL'!AB43</f>
        <v>486.1</v>
      </c>
      <c r="AI43">
        <f>'OECD TTL'!AC43</f>
        <v>194.8</v>
      </c>
      <c r="AJ43">
        <f>'OECD TTL'!AD43</f>
        <v>385.7</v>
      </c>
      <c r="AK43">
        <f>'OECD TTL'!AE43</f>
        <v>558.70000000000005</v>
      </c>
      <c r="AL43">
        <f>'OECD TTL'!AF43</f>
        <v>104.8</v>
      </c>
      <c r="AM43">
        <f>'OECD TTL'!AG43</f>
        <v>1085.9000000000001</v>
      </c>
      <c r="AN43">
        <f>'OECD TTL'!AH43</f>
        <v>555.70000000000005</v>
      </c>
      <c r="AO43">
        <f>'OECD TTL'!AI43</f>
        <v>594.5</v>
      </c>
      <c r="AP43">
        <f>'OECD TTL'!AJ43</f>
        <v>1168.5</v>
      </c>
      <c r="AQ43">
        <f>'OECD TTL'!AK43</f>
        <v>3220.1</v>
      </c>
      <c r="AR43">
        <f>'OECD TTL'!AL43</f>
        <v>0</v>
      </c>
    </row>
    <row r="44" spans="1:45" x14ac:dyDescent="0.25">
      <c r="A44" t="s">
        <v>164</v>
      </c>
      <c r="C44">
        <f>'OECD TTL'!C44</f>
        <v>0</v>
      </c>
      <c r="D44">
        <f>'OECD TTL'!$D44*'SIOM from DLIM'!C183/SUM('SIOM from DLIM'!$C183:$D183)</f>
        <v>0</v>
      </c>
      <c r="E44">
        <f>'OECD TTL'!$D44*'SIOM from DLIM'!D183/SUM('SIOM from DLIM'!$C183:$D183)</f>
        <v>0</v>
      </c>
      <c r="F44">
        <f>'OECD TTL'!E44</f>
        <v>0</v>
      </c>
      <c r="G44">
        <f>'OECD TTL'!F44</f>
        <v>0</v>
      </c>
      <c r="H44">
        <f>'OECD TTL'!G44</f>
        <v>0</v>
      </c>
      <c r="I44">
        <f>'OECD TTL'!H44</f>
        <v>0</v>
      </c>
      <c r="J44">
        <f>'OECD TTL'!I44</f>
        <v>0</v>
      </c>
      <c r="K44">
        <f>'OECD TTL'!J44</f>
        <v>0</v>
      </c>
      <c r="L44">
        <f>'OECD TTL'!K44</f>
        <v>0</v>
      </c>
      <c r="M44" t="e">
        <f>'OECD TTL'!$L44*'SIOM from DLIM'!L183/SUM('SIOM from DLIM'!$L183:$M183)</f>
        <v>#DIV/0!</v>
      </c>
      <c r="N44" t="e">
        <f>'OECD TTL'!$L44*'SIOM from DLIM'!M183/SUM('SIOM from DLIM'!$L183:$M183)</f>
        <v>#DIV/0!</v>
      </c>
      <c r="O44">
        <f>'OECD TTL'!M44</f>
        <v>0</v>
      </c>
      <c r="P44">
        <f>'OECD TTL'!$N44*'SIOM from DLIM'!O183/SUM('SIOM from DLIM'!$O183:$P183)</f>
        <v>0</v>
      </c>
      <c r="Q44">
        <f>'OECD TTL'!$N44*'SIOM from DLIM'!P183/SUM('SIOM from DLIM'!$O183:$P183)</f>
        <v>0</v>
      </c>
      <c r="R44">
        <f>'OECD TTL'!$O44*'SIOM from DLIM'!Q183/SUM('SIOM from DLIM'!$Q183:$R183)</f>
        <v>0</v>
      </c>
      <c r="S44">
        <f>'OECD TTL'!$O44*'SIOM from DLIM'!R183/SUM('SIOM from DLIM'!$Q183:$R183)</f>
        <v>0</v>
      </c>
      <c r="T44">
        <f>'OECD TTL'!P44</f>
        <v>0</v>
      </c>
      <c r="U44">
        <f>'OECD TTL'!Q44</f>
        <v>0</v>
      </c>
      <c r="V44">
        <f>'OECD TTL'!R44</f>
        <v>0</v>
      </c>
      <c r="W44">
        <f>'OECD TTL'!S44</f>
        <v>0</v>
      </c>
      <c r="X44">
        <f>'OECD TTL'!T44</f>
        <v>0</v>
      </c>
      <c r="Y44">
        <f>'OECD TTL'!U44</f>
        <v>0</v>
      </c>
      <c r="Z44">
        <f>'OECD TTL'!V44</f>
        <v>0</v>
      </c>
      <c r="AA44">
        <f>'OECD TTL'!$W44*'SIOM from DLIM'!Z183/SUM('SIOM from DLIM'!$Z183:$AB183)</f>
        <v>0</v>
      </c>
      <c r="AB44">
        <f>'OECD TTL'!$W44*'SIOM from DLIM'!AA183/SUM('SIOM from DLIM'!$Z183:$AB183)</f>
        <v>0</v>
      </c>
      <c r="AC44">
        <f>'OECD TTL'!$W44*'SIOM from DLIM'!AB183/SUM('SIOM from DLIM'!$Z183:$AB183)</f>
        <v>0</v>
      </c>
      <c r="AD44">
        <f>'OECD TTL'!X44</f>
        <v>0</v>
      </c>
      <c r="AE44">
        <f>'OECD TTL'!Y44</f>
        <v>0</v>
      </c>
      <c r="AF44">
        <f>'OECD TTL'!Z44</f>
        <v>0</v>
      </c>
      <c r="AG44">
        <f>'OECD TTL'!AA44</f>
        <v>0</v>
      </c>
      <c r="AH44">
        <f>'OECD TTL'!AB44</f>
        <v>0</v>
      </c>
      <c r="AI44">
        <f>'OECD TTL'!AC44</f>
        <v>0</v>
      </c>
      <c r="AJ44">
        <f>'OECD TTL'!AD44</f>
        <v>0</v>
      </c>
      <c r="AK44">
        <f>'OECD TTL'!AE44</f>
        <v>0</v>
      </c>
      <c r="AL44">
        <f>'OECD TTL'!AF44</f>
        <v>0</v>
      </c>
      <c r="AM44">
        <f>'OECD TTL'!AG44</f>
        <v>0</v>
      </c>
      <c r="AN44">
        <f>'OECD TTL'!AH44</f>
        <v>0</v>
      </c>
      <c r="AO44">
        <f>'OECD TTL'!AI44</f>
        <v>0</v>
      </c>
      <c r="AP44">
        <f>'OECD TTL'!AJ44</f>
        <v>0</v>
      </c>
      <c r="AQ44">
        <f>'OECD TTL'!AK44</f>
        <v>0</v>
      </c>
      <c r="AR44">
        <f>'OECD TTL'!AL44</f>
        <v>0</v>
      </c>
    </row>
    <row r="46" spans="1:45" x14ac:dyDescent="0.25">
      <c r="A46" t="s">
        <v>221</v>
      </c>
    </row>
    <row r="47" spans="1:45" x14ac:dyDescent="0.2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129</v>
      </c>
      <c r="B48" t="s">
        <v>89</v>
      </c>
      <c r="C48">
        <f>IFERROR(C3,0)</f>
        <v>4722.3</v>
      </c>
      <c r="D48">
        <f t="shared" ref="D48:AR54" si="0">IFERROR(D3,0)</f>
        <v>0</v>
      </c>
      <c r="E48">
        <f t="shared" si="0"/>
        <v>0</v>
      </c>
      <c r="F48">
        <f t="shared" si="0"/>
        <v>3.5</v>
      </c>
      <c r="G48">
        <f t="shared" si="0"/>
        <v>0</v>
      </c>
      <c r="H48">
        <f t="shared" si="0"/>
        <v>27898.7</v>
      </c>
      <c r="I48">
        <f t="shared" si="0"/>
        <v>1366.4</v>
      </c>
      <c r="J48">
        <f t="shared" si="0"/>
        <v>939.5</v>
      </c>
      <c r="K48">
        <f t="shared" si="0"/>
        <v>502.4</v>
      </c>
      <c r="L48">
        <f t="shared" si="0"/>
        <v>65.5</v>
      </c>
      <c r="M48">
        <f t="shared" si="0"/>
        <v>0</v>
      </c>
      <c r="N48">
        <f t="shared" si="0"/>
        <v>0</v>
      </c>
      <c r="O48">
        <f t="shared" si="0"/>
        <v>591.79999999999995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31.8</v>
      </c>
      <c r="U48">
        <f t="shared" si="0"/>
        <v>21.2</v>
      </c>
      <c r="V48">
        <f t="shared" si="0"/>
        <v>21.4</v>
      </c>
      <c r="W48">
        <f t="shared" si="0"/>
        <v>30.1</v>
      </c>
      <c r="X48">
        <f t="shared" si="0"/>
        <v>19</v>
      </c>
      <c r="Y48">
        <f t="shared" si="0"/>
        <v>34.1</v>
      </c>
      <c r="Z48">
        <f t="shared" si="0"/>
        <v>124.8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313.8</v>
      </c>
      <c r="AE48">
        <f t="shared" si="0"/>
        <v>1580.4</v>
      </c>
      <c r="AF48">
        <f t="shared" si="0"/>
        <v>146.30000000000001</v>
      </c>
      <c r="AG48">
        <f t="shared" si="0"/>
        <v>3624.3</v>
      </c>
      <c r="AH48">
        <f t="shared" si="0"/>
        <v>30.5</v>
      </c>
      <c r="AI48">
        <f t="shared" si="0"/>
        <v>3.1</v>
      </c>
      <c r="AJ48">
        <f t="shared" si="0"/>
        <v>14</v>
      </c>
      <c r="AK48">
        <f t="shared" si="0"/>
        <v>24</v>
      </c>
      <c r="AL48">
        <f t="shared" si="0"/>
        <v>41.4</v>
      </c>
      <c r="AM48">
        <f t="shared" si="0"/>
        <v>422.6</v>
      </c>
      <c r="AN48">
        <f t="shared" si="0"/>
        <v>367.4</v>
      </c>
      <c r="AO48">
        <f t="shared" si="0"/>
        <v>279.39999999999998</v>
      </c>
      <c r="AP48">
        <f t="shared" si="0"/>
        <v>265.5</v>
      </c>
      <c r="AQ48">
        <f t="shared" si="0"/>
        <v>265.39999999999998</v>
      </c>
      <c r="AR48">
        <f t="shared" si="0"/>
        <v>0</v>
      </c>
    </row>
    <row r="49" spans="1:44" x14ac:dyDescent="0.25">
      <c r="A49" s="20" t="s">
        <v>90</v>
      </c>
      <c r="B49" t="s">
        <v>90</v>
      </c>
      <c r="C49">
        <f t="shared" ref="C49:R89" si="1">IFERROR(C4,0)</f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si="1"/>
        <v>0</v>
      </c>
      <c r="J49">
        <f t="shared" si="1"/>
        <v>0</v>
      </c>
      <c r="K49">
        <f t="shared" si="1"/>
        <v>0</v>
      </c>
      <c r="L49">
        <f t="shared" si="1"/>
        <v>0</v>
      </c>
      <c r="M49">
        <f>IFERROR(M13,0)</f>
        <v>34866.357008726118</v>
      </c>
      <c r="N49">
        <f>IFERROR(N13,0)</f>
        <v>1565.2106922578639</v>
      </c>
      <c r="O49">
        <f t="shared" si="1"/>
        <v>117.75063676264611</v>
      </c>
      <c r="P49">
        <f t="shared" si="1"/>
        <v>0</v>
      </c>
      <c r="Q49">
        <f t="shared" si="1"/>
        <v>0</v>
      </c>
      <c r="R49">
        <f t="shared" si="1"/>
        <v>3659.1000000000004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49.2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0</v>
      </c>
      <c r="AH49">
        <f t="shared" si="0"/>
        <v>0</v>
      </c>
      <c r="AI49">
        <f t="shared" si="0"/>
        <v>0</v>
      </c>
      <c r="AJ49">
        <f t="shared" si="0"/>
        <v>0</v>
      </c>
      <c r="AK49">
        <f t="shared" si="0"/>
        <v>0</v>
      </c>
      <c r="AL49">
        <f t="shared" si="0"/>
        <v>0</v>
      </c>
      <c r="AM49">
        <f t="shared" si="0"/>
        <v>0</v>
      </c>
      <c r="AN49">
        <f t="shared" si="0"/>
        <v>0</v>
      </c>
      <c r="AO49">
        <f t="shared" si="0"/>
        <v>0</v>
      </c>
      <c r="AP49">
        <f t="shared" si="0"/>
        <v>0</v>
      </c>
      <c r="AQ49">
        <f t="shared" si="0"/>
        <v>0</v>
      </c>
      <c r="AR49">
        <f t="shared" si="0"/>
        <v>0</v>
      </c>
    </row>
    <row r="50" spans="1:44" x14ac:dyDescent="0.25">
      <c r="A50" s="20" t="s">
        <v>91</v>
      </c>
      <c r="B50" t="s">
        <v>91</v>
      </c>
      <c r="C50">
        <f t="shared" si="1"/>
        <v>0</v>
      </c>
      <c r="D50">
        <f t="shared" si="0"/>
        <v>0</v>
      </c>
      <c r="E50">
        <f t="shared" si="0"/>
        <v>0</v>
      </c>
      <c r="F50">
        <f t="shared" si="0"/>
        <v>0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>IFERROR(M14,0)</f>
        <v>114.27807447233886</v>
      </c>
      <c r="N50">
        <f>IFERROR(N14,0)</f>
        <v>1357.0542245436802</v>
      </c>
      <c r="O50">
        <f t="shared" si="0"/>
        <v>117.74936323735385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0</v>
      </c>
      <c r="AF50">
        <f t="shared" si="0"/>
        <v>293</v>
      </c>
      <c r="AG50">
        <f t="shared" si="0"/>
        <v>0</v>
      </c>
      <c r="AH50">
        <f t="shared" si="0"/>
        <v>0</v>
      </c>
      <c r="AI50">
        <f t="shared" si="0"/>
        <v>0</v>
      </c>
      <c r="AJ50">
        <f t="shared" si="0"/>
        <v>0</v>
      </c>
      <c r="AK50">
        <f t="shared" si="0"/>
        <v>0</v>
      </c>
      <c r="AL50">
        <f t="shared" si="0"/>
        <v>0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25">
      <c r="A51" t="s">
        <v>131</v>
      </c>
      <c r="B51" t="s">
        <v>92</v>
      </c>
      <c r="C51">
        <f t="shared" si="1"/>
        <v>13.4</v>
      </c>
      <c r="D51">
        <f t="shared" si="0"/>
        <v>0</v>
      </c>
      <c r="E51">
        <f t="shared" si="0"/>
        <v>0</v>
      </c>
      <c r="F51">
        <f t="shared" si="0"/>
        <v>34</v>
      </c>
      <c r="G51">
        <f t="shared" si="0"/>
        <v>0</v>
      </c>
      <c r="H51">
        <f t="shared" si="0"/>
        <v>14.9</v>
      </c>
      <c r="I51">
        <f t="shared" si="0"/>
        <v>6.7</v>
      </c>
      <c r="J51">
        <f t="shared" si="0"/>
        <v>2.1</v>
      </c>
      <c r="K51">
        <f t="shared" si="0"/>
        <v>25.5</v>
      </c>
      <c r="L51">
        <f t="shared" si="0"/>
        <v>515.29999999999995</v>
      </c>
      <c r="M51">
        <f t="shared" si="0"/>
        <v>621.12505596691915</v>
      </c>
      <c r="N51">
        <f t="shared" si="0"/>
        <v>33.774944033080764</v>
      </c>
      <c r="O51">
        <f t="shared" si="0"/>
        <v>18.5</v>
      </c>
      <c r="P51">
        <f t="shared" si="0"/>
        <v>12.194261989418006</v>
      </c>
      <c r="Q51">
        <f t="shared" si="0"/>
        <v>739.40573801058201</v>
      </c>
      <c r="R51">
        <f t="shared" si="0"/>
        <v>7731.9421725807133</v>
      </c>
      <c r="S51">
        <f t="shared" si="0"/>
        <v>1393.7578274192872</v>
      </c>
      <c r="T51">
        <f t="shared" si="0"/>
        <v>449.9</v>
      </c>
      <c r="U51">
        <f t="shared" si="0"/>
        <v>142.6</v>
      </c>
      <c r="V51">
        <f t="shared" si="0"/>
        <v>287</v>
      </c>
      <c r="W51">
        <f t="shared" si="0"/>
        <v>211.1</v>
      </c>
      <c r="X51">
        <f t="shared" si="0"/>
        <v>79.2</v>
      </c>
      <c r="Y51">
        <f t="shared" si="0"/>
        <v>77.099999999999994</v>
      </c>
      <c r="Z51">
        <f t="shared" si="0"/>
        <v>72.099999999999994</v>
      </c>
      <c r="AA51">
        <f t="shared" si="0"/>
        <v>0</v>
      </c>
      <c r="AB51">
        <f t="shared" si="0"/>
        <v>0</v>
      </c>
      <c r="AC51">
        <f t="shared" si="0"/>
        <v>115.3</v>
      </c>
      <c r="AD51">
        <f t="shared" si="0"/>
        <v>814.1</v>
      </c>
      <c r="AE51">
        <f t="shared" si="0"/>
        <v>38.6</v>
      </c>
      <c r="AF51">
        <f t="shared" si="0"/>
        <v>13.9</v>
      </c>
      <c r="AG51">
        <f t="shared" si="0"/>
        <v>7.7</v>
      </c>
      <c r="AH51">
        <f t="shared" si="0"/>
        <v>0.8</v>
      </c>
      <c r="AI51">
        <f t="shared" si="0"/>
        <v>1.9</v>
      </c>
      <c r="AJ51">
        <f t="shared" si="0"/>
        <v>1.4</v>
      </c>
      <c r="AK51">
        <f t="shared" si="0"/>
        <v>2.2000000000000002</v>
      </c>
      <c r="AL51">
        <f t="shared" si="0"/>
        <v>20.7</v>
      </c>
      <c r="AM51">
        <f t="shared" si="0"/>
        <v>11.2</v>
      </c>
      <c r="AN51">
        <f t="shared" si="0"/>
        <v>18.5</v>
      </c>
      <c r="AO51">
        <f t="shared" si="0"/>
        <v>3.1</v>
      </c>
      <c r="AP51">
        <f t="shared" si="0"/>
        <v>4.2</v>
      </c>
      <c r="AQ51">
        <f t="shared" si="0"/>
        <v>10.199999999999999</v>
      </c>
      <c r="AR51">
        <f t="shared" si="0"/>
        <v>0</v>
      </c>
    </row>
    <row r="52" spans="1:44" x14ac:dyDescent="0.25">
      <c r="A52" t="s">
        <v>132</v>
      </c>
      <c r="C52">
        <f t="shared" si="1"/>
        <v>9.4</v>
      </c>
      <c r="D52">
        <f t="shared" si="0"/>
        <v>0</v>
      </c>
      <c r="E52">
        <f t="shared" si="0"/>
        <v>0</v>
      </c>
      <c r="F52">
        <f t="shared" si="0"/>
        <v>1.9</v>
      </c>
      <c r="G52">
        <f t="shared" si="0"/>
        <v>0</v>
      </c>
      <c r="H52">
        <f t="shared" si="0"/>
        <v>1.3</v>
      </c>
      <c r="I52">
        <f t="shared" si="0"/>
        <v>0.1</v>
      </c>
      <c r="J52">
        <f t="shared" si="0"/>
        <v>0.1</v>
      </c>
      <c r="K52">
        <f t="shared" si="0"/>
        <v>0.7</v>
      </c>
      <c r="L52">
        <f t="shared" si="0"/>
        <v>6.6</v>
      </c>
      <c r="M52">
        <f t="shared" si="0"/>
        <v>0</v>
      </c>
      <c r="N52">
        <f t="shared" si="0"/>
        <v>0</v>
      </c>
      <c r="O52">
        <f t="shared" si="0"/>
        <v>2.1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0.5</v>
      </c>
      <c r="U52">
        <f t="shared" si="0"/>
        <v>0.4</v>
      </c>
      <c r="V52">
        <f t="shared" si="0"/>
        <v>0.2</v>
      </c>
      <c r="W52">
        <f t="shared" si="0"/>
        <v>1.5</v>
      </c>
      <c r="X52">
        <f t="shared" si="0"/>
        <v>0.3</v>
      </c>
      <c r="Y52">
        <f t="shared" si="0"/>
        <v>0.3</v>
      </c>
      <c r="Z52">
        <f t="shared" si="0"/>
        <v>0.3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16.8</v>
      </c>
      <c r="AE52">
        <f t="shared" si="0"/>
        <v>0.3</v>
      </c>
      <c r="AF52">
        <f t="shared" si="0"/>
        <v>1.2</v>
      </c>
      <c r="AG52">
        <f t="shared" si="0"/>
        <v>0.2</v>
      </c>
      <c r="AH52">
        <f t="shared" si="0"/>
        <v>0</v>
      </c>
      <c r="AI52">
        <f t="shared" si="0"/>
        <v>0</v>
      </c>
      <c r="AJ52">
        <f t="shared" si="0"/>
        <v>0.1</v>
      </c>
      <c r="AK52">
        <f t="shared" si="0"/>
        <v>0.1</v>
      </c>
      <c r="AL52">
        <f t="shared" si="0"/>
        <v>0</v>
      </c>
      <c r="AM52">
        <f t="shared" si="0"/>
        <v>0.6</v>
      </c>
      <c r="AN52">
        <f t="shared" si="0"/>
        <v>1.3</v>
      </c>
      <c r="AO52">
        <f t="shared" si="0"/>
        <v>0.7</v>
      </c>
      <c r="AP52">
        <f t="shared" si="0"/>
        <v>0.1</v>
      </c>
      <c r="AQ52">
        <f t="shared" si="0"/>
        <v>0.1</v>
      </c>
      <c r="AR52">
        <f t="shared" si="0"/>
        <v>0</v>
      </c>
    </row>
    <row r="53" spans="1:44" x14ac:dyDescent="0.25">
      <c r="A53" t="s">
        <v>133</v>
      </c>
      <c r="B53" t="s">
        <v>93</v>
      </c>
      <c r="C53">
        <f t="shared" si="1"/>
        <v>5960.6</v>
      </c>
      <c r="D53">
        <f t="shared" si="0"/>
        <v>0</v>
      </c>
      <c r="E53">
        <f t="shared" si="0"/>
        <v>0</v>
      </c>
      <c r="F53">
        <f t="shared" si="0"/>
        <v>2</v>
      </c>
      <c r="G53">
        <f t="shared" si="0"/>
        <v>0</v>
      </c>
      <c r="H53">
        <f t="shared" si="0"/>
        <v>24001.4</v>
      </c>
      <c r="I53">
        <f t="shared" si="0"/>
        <v>917.8</v>
      </c>
      <c r="J53">
        <f t="shared" si="0"/>
        <v>36.299999999999997</v>
      </c>
      <c r="K53">
        <f t="shared" si="0"/>
        <v>265.5</v>
      </c>
      <c r="L53">
        <f t="shared" si="0"/>
        <v>179.4</v>
      </c>
      <c r="M53">
        <f t="shared" si="0"/>
        <v>2560.3013207970371</v>
      </c>
      <c r="N53">
        <f t="shared" si="0"/>
        <v>468.09867920296307</v>
      </c>
      <c r="O53">
        <f t="shared" si="0"/>
        <v>200.2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69.099999999999994</v>
      </c>
      <c r="U53">
        <f t="shared" si="0"/>
        <v>127.1</v>
      </c>
      <c r="V53">
        <f t="shared" si="0"/>
        <v>52.3</v>
      </c>
      <c r="W53">
        <f t="shared" si="0"/>
        <v>87.2</v>
      </c>
      <c r="X53">
        <f t="shared" si="0"/>
        <v>68.900000000000006</v>
      </c>
      <c r="Y53">
        <f t="shared" si="0"/>
        <v>104.1</v>
      </c>
      <c r="Z53">
        <f t="shared" si="0"/>
        <v>74.099999999999994</v>
      </c>
      <c r="AA53">
        <f t="shared" si="0"/>
        <v>0</v>
      </c>
      <c r="AB53">
        <f t="shared" si="0"/>
        <v>0</v>
      </c>
      <c r="AC53">
        <f t="shared" si="0"/>
        <v>247.6</v>
      </c>
      <c r="AD53">
        <f t="shared" si="0"/>
        <v>352.2</v>
      </c>
      <c r="AE53">
        <f t="shared" si="0"/>
        <v>3094.6</v>
      </c>
      <c r="AF53">
        <f t="shared" si="0"/>
        <v>228.5</v>
      </c>
      <c r="AG53">
        <f t="shared" si="0"/>
        <v>23070.1</v>
      </c>
      <c r="AH53">
        <f t="shared" si="0"/>
        <v>69.900000000000006</v>
      </c>
      <c r="AI53">
        <f t="shared" si="0"/>
        <v>18.8</v>
      </c>
      <c r="AJ53">
        <f t="shared" si="0"/>
        <v>49.5</v>
      </c>
      <c r="AK53">
        <f t="shared" si="0"/>
        <v>120.9</v>
      </c>
      <c r="AL53">
        <f t="shared" si="0"/>
        <v>78.8</v>
      </c>
      <c r="AM53">
        <f t="shared" si="0"/>
        <v>599.5</v>
      </c>
      <c r="AN53">
        <f t="shared" si="0"/>
        <v>1579.9</v>
      </c>
      <c r="AO53">
        <f t="shared" si="0"/>
        <v>1285</v>
      </c>
      <c r="AP53">
        <f t="shared" si="0"/>
        <v>2670.7</v>
      </c>
      <c r="AQ53">
        <f t="shared" si="0"/>
        <v>1467.3</v>
      </c>
      <c r="AR53">
        <f t="shared" si="0"/>
        <v>0</v>
      </c>
    </row>
    <row r="54" spans="1:44" x14ac:dyDescent="0.25">
      <c r="A54" t="s">
        <v>134</v>
      </c>
      <c r="B54" t="s">
        <v>94</v>
      </c>
      <c r="C54">
        <f t="shared" si="1"/>
        <v>322.89999999999998</v>
      </c>
      <c r="D54">
        <f t="shared" si="0"/>
        <v>0</v>
      </c>
      <c r="E54">
        <f t="shared" si="0"/>
        <v>0</v>
      </c>
      <c r="F54">
        <f t="shared" si="0"/>
        <v>17.5</v>
      </c>
      <c r="G54">
        <f t="shared" si="0"/>
        <v>0.1</v>
      </c>
      <c r="H54">
        <f t="shared" si="0"/>
        <v>278.5</v>
      </c>
      <c r="I54">
        <f t="shared" si="0"/>
        <v>27189</v>
      </c>
      <c r="J54">
        <f t="shared" si="0"/>
        <v>123</v>
      </c>
      <c r="K54">
        <f t="shared" si="0"/>
        <v>437.2</v>
      </c>
      <c r="L54">
        <f t="shared" si="0"/>
        <v>170.3</v>
      </c>
      <c r="M54">
        <f t="shared" si="0"/>
        <v>1295.184767252654</v>
      </c>
      <c r="N54">
        <f t="shared" si="0"/>
        <v>317.21523274734625</v>
      </c>
      <c r="O54">
        <f t="shared" si="0"/>
        <v>1806.9</v>
      </c>
      <c r="P54">
        <f t="shared" si="0"/>
        <v>33.245744700349675</v>
      </c>
      <c r="Q54">
        <f t="shared" si="0"/>
        <v>267.65425529965029</v>
      </c>
      <c r="R54">
        <f t="shared" si="0"/>
        <v>255.3</v>
      </c>
      <c r="S54">
        <f t="shared" si="0"/>
        <v>0</v>
      </c>
      <c r="T54">
        <f t="shared" si="0"/>
        <v>435.8</v>
      </c>
      <c r="U54">
        <f t="shared" si="0"/>
        <v>820.1</v>
      </c>
      <c r="V54">
        <f t="shared" si="0"/>
        <v>374.7</v>
      </c>
      <c r="W54">
        <f t="shared" si="0"/>
        <v>535.9</v>
      </c>
      <c r="X54">
        <f t="shared" si="0"/>
        <v>1843.1</v>
      </c>
      <c r="Y54">
        <f t="shared" si="0"/>
        <v>2469.4</v>
      </c>
      <c r="Z54">
        <f t="shared" si="0"/>
        <v>1606.6</v>
      </c>
      <c r="AA54">
        <f t="shared" si="0"/>
        <v>0</v>
      </c>
      <c r="AB54">
        <f t="shared" ref="D54:AR60" si="2">IFERROR(AB9,0)</f>
        <v>0</v>
      </c>
      <c r="AC54">
        <f t="shared" si="2"/>
        <v>495</v>
      </c>
      <c r="AD54">
        <f t="shared" si="2"/>
        <v>1275.7</v>
      </c>
      <c r="AE54">
        <f t="shared" si="2"/>
        <v>3146.4</v>
      </c>
      <c r="AF54">
        <f t="shared" si="2"/>
        <v>791.9</v>
      </c>
      <c r="AG54">
        <f t="shared" si="2"/>
        <v>808.3</v>
      </c>
      <c r="AH54">
        <f t="shared" si="2"/>
        <v>420.7</v>
      </c>
      <c r="AI54">
        <f t="shared" si="2"/>
        <v>97.4</v>
      </c>
      <c r="AJ54">
        <f t="shared" si="2"/>
        <v>130.69999999999999</v>
      </c>
      <c r="AK54">
        <f t="shared" si="2"/>
        <v>591.9</v>
      </c>
      <c r="AL54">
        <f t="shared" si="2"/>
        <v>85.6</v>
      </c>
      <c r="AM54">
        <f t="shared" si="2"/>
        <v>1311.4</v>
      </c>
      <c r="AN54">
        <f t="shared" si="2"/>
        <v>1765.6</v>
      </c>
      <c r="AO54">
        <f t="shared" si="2"/>
        <v>659.3</v>
      </c>
      <c r="AP54">
        <f t="shared" si="2"/>
        <v>3399.6</v>
      </c>
      <c r="AQ54">
        <f t="shared" si="2"/>
        <v>1749.9</v>
      </c>
      <c r="AR54">
        <f t="shared" si="2"/>
        <v>0</v>
      </c>
    </row>
    <row r="55" spans="1:44" x14ac:dyDescent="0.25">
      <c r="A55" t="s">
        <v>135</v>
      </c>
      <c r="B55" t="s">
        <v>95</v>
      </c>
      <c r="C55">
        <f t="shared" si="1"/>
        <v>42.8</v>
      </c>
      <c r="D55">
        <f t="shared" si="2"/>
        <v>6.6</v>
      </c>
      <c r="E55">
        <f t="shared" si="2"/>
        <v>0</v>
      </c>
      <c r="F55">
        <f t="shared" si="2"/>
        <v>4.7</v>
      </c>
      <c r="G55">
        <f t="shared" si="2"/>
        <v>0</v>
      </c>
      <c r="H55">
        <f t="shared" si="2"/>
        <v>52.2</v>
      </c>
      <c r="I55">
        <f t="shared" si="2"/>
        <v>57.3</v>
      </c>
      <c r="J55">
        <f t="shared" si="2"/>
        <v>1278.0999999999999</v>
      </c>
      <c r="K55">
        <f t="shared" si="2"/>
        <v>222.2</v>
      </c>
      <c r="L55">
        <f t="shared" si="2"/>
        <v>26</v>
      </c>
      <c r="M55">
        <f t="shared" si="2"/>
        <v>0</v>
      </c>
      <c r="N55">
        <f t="shared" si="2"/>
        <v>204.29999999999998</v>
      </c>
      <c r="O55">
        <f t="shared" si="2"/>
        <v>131.1</v>
      </c>
      <c r="P55">
        <f t="shared" si="2"/>
        <v>61.181303495984181</v>
      </c>
      <c r="Q55">
        <f t="shared" si="2"/>
        <v>64.918696504015784</v>
      </c>
      <c r="R55">
        <f t="shared" si="2"/>
        <v>16.820976095097762</v>
      </c>
      <c r="S55">
        <f t="shared" si="2"/>
        <v>29.279023904902239</v>
      </c>
      <c r="T55">
        <f t="shared" si="2"/>
        <v>178.3</v>
      </c>
      <c r="U55">
        <f t="shared" si="2"/>
        <v>136.9</v>
      </c>
      <c r="V55">
        <f t="shared" si="2"/>
        <v>82.6</v>
      </c>
      <c r="W55">
        <f t="shared" si="2"/>
        <v>127.5</v>
      </c>
      <c r="X55">
        <f t="shared" si="2"/>
        <v>219.5</v>
      </c>
      <c r="Y55">
        <f t="shared" si="2"/>
        <v>434.7</v>
      </c>
      <c r="Z55">
        <f t="shared" si="2"/>
        <v>1193.9000000000001</v>
      </c>
      <c r="AA55">
        <f t="shared" si="2"/>
        <v>92.085117482216774</v>
      </c>
      <c r="AB55">
        <f t="shared" si="2"/>
        <v>1.1936675722421408</v>
      </c>
      <c r="AC55">
        <f t="shared" si="2"/>
        <v>42.821214945541065</v>
      </c>
      <c r="AD55">
        <f t="shared" si="2"/>
        <v>3074.2</v>
      </c>
      <c r="AE55">
        <f t="shared" si="2"/>
        <v>252.4</v>
      </c>
      <c r="AF55">
        <f t="shared" si="2"/>
        <v>47.8</v>
      </c>
      <c r="AG55">
        <f t="shared" si="2"/>
        <v>60.3</v>
      </c>
      <c r="AH55">
        <f t="shared" si="2"/>
        <v>26</v>
      </c>
      <c r="AI55">
        <f t="shared" si="2"/>
        <v>8.4</v>
      </c>
      <c r="AJ55">
        <f t="shared" si="2"/>
        <v>19.2</v>
      </c>
      <c r="AK55">
        <f t="shared" si="2"/>
        <v>16.7</v>
      </c>
      <c r="AL55">
        <f t="shared" si="2"/>
        <v>389.6</v>
      </c>
      <c r="AM55">
        <f t="shared" si="2"/>
        <v>126.2</v>
      </c>
      <c r="AN55">
        <f t="shared" si="2"/>
        <v>40.700000000000003</v>
      </c>
      <c r="AO55">
        <f t="shared" si="2"/>
        <v>60.6</v>
      </c>
      <c r="AP55">
        <f t="shared" si="2"/>
        <v>27.2</v>
      </c>
      <c r="AQ55">
        <f t="shared" si="2"/>
        <v>135.6</v>
      </c>
      <c r="AR55">
        <f t="shared" si="2"/>
        <v>0</v>
      </c>
    </row>
    <row r="56" spans="1:44" x14ac:dyDescent="0.25">
      <c r="A56" t="s">
        <v>136</v>
      </c>
      <c r="B56" t="s">
        <v>96</v>
      </c>
      <c r="C56">
        <f t="shared" si="1"/>
        <v>89.5</v>
      </c>
      <c r="D56">
        <f t="shared" si="2"/>
        <v>0</v>
      </c>
      <c r="E56">
        <f t="shared" si="2"/>
        <v>0</v>
      </c>
      <c r="F56">
        <f t="shared" si="2"/>
        <v>11.7</v>
      </c>
      <c r="G56">
        <f t="shared" si="2"/>
        <v>0</v>
      </c>
      <c r="H56">
        <f t="shared" si="2"/>
        <v>1141.9000000000001</v>
      </c>
      <c r="I56">
        <f t="shared" si="2"/>
        <v>458.8</v>
      </c>
      <c r="J56">
        <f t="shared" si="2"/>
        <v>131.30000000000001</v>
      </c>
      <c r="K56">
        <f t="shared" si="2"/>
        <v>7691.1</v>
      </c>
      <c r="L56">
        <f t="shared" si="2"/>
        <v>122.3</v>
      </c>
      <c r="M56">
        <f t="shared" si="2"/>
        <v>1015.7055189018686</v>
      </c>
      <c r="N56">
        <f t="shared" si="2"/>
        <v>375.19448109813129</v>
      </c>
      <c r="O56">
        <f t="shared" si="2"/>
        <v>753.4</v>
      </c>
      <c r="P56">
        <f t="shared" si="2"/>
        <v>207.86647994135862</v>
      </c>
      <c r="Q56">
        <f t="shared" si="2"/>
        <v>285.73352005864137</v>
      </c>
      <c r="R56">
        <f t="shared" si="2"/>
        <v>75.749020786044397</v>
      </c>
      <c r="S56">
        <f t="shared" si="2"/>
        <v>109.85097921395561</v>
      </c>
      <c r="T56">
        <f t="shared" si="2"/>
        <v>338.6</v>
      </c>
      <c r="U56">
        <f t="shared" si="2"/>
        <v>791.7</v>
      </c>
      <c r="V56">
        <f t="shared" si="2"/>
        <v>389</v>
      </c>
      <c r="W56">
        <f t="shared" si="2"/>
        <v>435.9</v>
      </c>
      <c r="X56">
        <f t="shared" si="2"/>
        <v>402.3</v>
      </c>
      <c r="Y56">
        <f t="shared" si="2"/>
        <v>114.1</v>
      </c>
      <c r="Z56">
        <f t="shared" si="2"/>
        <v>318.60000000000002</v>
      </c>
      <c r="AA56">
        <f t="shared" si="2"/>
        <v>0</v>
      </c>
      <c r="AB56">
        <f t="shared" si="2"/>
        <v>0</v>
      </c>
      <c r="AC56">
        <f t="shared" si="2"/>
        <v>438.4</v>
      </c>
      <c r="AD56">
        <f t="shared" si="2"/>
        <v>408.2</v>
      </c>
      <c r="AE56">
        <f t="shared" si="2"/>
        <v>2304.6999999999998</v>
      </c>
      <c r="AF56">
        <f t="shared" si="2"/>
        <v>291.7</v>
      </c>
      <c r="AG56">
        <f t="shared" si="2"/>
        <v>517.9</v>
      </c>
      <c r="AH56">
        <f t="shared" si="2"/>
        <v>1578.3</v>
      </c>
      <c r="AI56">
        <f t="shared" si="2"/>
        <v>200.1</v>
      </c>
      <c r="AJ56">
        <f t="shared" si="2"/>
        <v>491.4</v>
      </c>
      <c r="AK56">
        <f t="shared" si="2"/>
        <v>1217.7</v>
      </c>
      <c r="AL56">
        <f t="shared" si="2"/>
        <v>160.9</v>
      </c>
      <c r="AM56">
        <f t="shared" si="2"/>
        <v>1635.3</v>
      </c>
      <c r="AN56">
        <f t="shared" si="2"/>
        <v>853.8</v>
      </c>
      <c r="AO56">
        <f t="shared" si="2"/>
        <v>1287.0999999999999</v>
      </c>
      <c r="AP56">
        <f t="shared" si="2"/>
        <v>650.4</v>
      </c>
      <c r="AQ56">
        <f t="shared" si="2"/>
        <v>787.2</v>
      </c>
      <c r="AR56">
        <f t="shared" si="2"/>
        <v>0</v>
      </c>
    </row>
    <row r="57" spans="1:44" x14ac:dyDescent="0.25">
      <c r="A57" t="s">
        <v>137</v>
      </c>
      <c r="B57" t="s">
        <v>97</v>
      </c>
      <c r="C57">
        <f t="shared" si="1"/>
        <v>1199.3</v>
      </c>
      <c r="D57">
        <f t="shared" si="2"/>
        <v>0</v>
      </c>
      <c r="E57">
        <f t="shared" si="2"/>
        <v>0</v>
      </c>
      <c r="F57">
        <f t="shared" si="2"/>
        <v>119.3</v>
      </c>
      <c r="G57">
        <f t="shared" si="2"/>
        <v>0.4</v>
      </c>
      <c r="H57">
        <f t="shared" si="2"/>
        <v>510.8</v>
      </c>
      <c r="I57">
        <f t="shared" si="2"/>
        <v>736.2</v>
      </c>
      <c r="J57">
        <f t="shared" si="2"/>
        <v>151.4</v>
      </c>
      <c r="K57">
        <f t="shared" si="2"/>
        <v>489.6</v>
      </c>
      <c r="L57">
        <f t="shared" si="2"/>
        <v>7323.9</v>
      </c>
      <c r="M57">
        <f t="shared" si="2"/>
        <v>11622.797482265511</v>
      </c>
      <c r="N57">
        <f t="shared" si="2"/>
        <v>297.80251773448907</v>
      </c>
      <c r="O57">
        <f t="shared" si="2"/>
        <v>2363.1999999999998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706.1</v>
      </c>
      <c r="U57">
        <f t="shared" si="2"/>
        <v>779.8</v>
      </c>
      <c r="V57">
        <f t="shared" si="2"/>
        <v>556.5</v>
      </c>
      <c r="W57">
        <f t="shared" si="2"/>
        <v>620</v>
      </c>
      <c r="X57">
        <f t="shared" si="2"/>
        <v>572.5</v>
      </c>
      <c r="Y57">
        <f t="shared" si="2"/>
        <v>555.4</v>
      </c>
      <c r="Z57">
        <f t="shared" si="2"/>
        <v>315.2</v>
      </c>
      <c r="AA57">
        <f t="shared" si="2"/>
        <v>0</v>
      </c>
      <c r="AB57">
        <f t="shared" si="2"/>
        <v>0</v>
      </c>
      <c r="AC57">
        <f t="shared" si="2"/>
        <v>3445.7999999999997</v>
      </c>
      <c r="AD57">
        <f t="shared" si="2"/>
        <v>3137</v>
      </c>
      <c r="AE57">
        <f t="shared" si="2"/>
        <v>2691.4</v>
      </c>
      <c r="AF57">
        <f t="shared" si="2"/>
        <v>11014.4</v>
      </c>
      <c r="AG57">
        <f t="shared" si="2"/>
        <v>466.4</v>
      </c>
      <c r="AH57">
        <f t="shared" si="2"/>
        <v>120.9</v>
      </c>
      <c r="AI57">
        <f t="shared" si="2"/>
        <v>147.5</v>
      </c>
      <c r="AJ57">
        <f t="shared" si="2"/>
        <v>233</v>
      </c>
      <c r="AK57">
        <f t="shared" si="2"/>
        <v>641.70000000000005</v>
      </c>
      <c r="AL57">
        <f t="shared" si="2"/>
        <v>352.5</v>
      </c>
      <c r="AM57">
        <f t="shared" si="2"/>
        <v>1209.5999999999999</v>
      </c>
      <c r="AN57">
        <f t="shared" si="2"/>
        <v>1157.8</v>
      </c>
      <c r="AO57">
        <f t="shared" si="2"/>
        <v>651.29999999999995</v>
      </c>
      <c r="AP57">
        <f t="shared" si="2"/>
        <v>802.1</v>
      </c>
      <c r="AQ57">
        <f t="shared" si="2"/>
        <v>753.9</v>
      </c>
      <c r="AR57">
        <f t="shared" si="2"/>
        <v>0</v>
      </c>
    </row>
    <row r="58" spans="1:44" x14ac:dyDescent="0.25">
      <c r="A58" s="20" t="s">
        <v>98</v>
      </c>
      <c r="B58" t="s">
        <v>98</v>
      </c>
      <c r="C58">
        <f t="shared" si="1"/>
        <v>1643.4</v>
      </c>
      <c r="D58">
        <f t="shared" si="2"/>
        <v>21.202732939398103</v>
      </c>
      <c r="E58">
        <f t="shared" si="2"/>
        <v>16.497267060601903</v>
      </c>
      <c r="F58">
        <f t="shared" si="2"/>
        <v>77</v>
      </c>
      <c r="G58">
        <f t="shared" si="2"/>
        <v>0.1958802023523144</v>
      </c>
      <c r="H58">
        <f t="shared" si="2"/>
        <v>848.81310991559246</v>
      </c>
      <c r="I58">
        <f t="shared" si="2"/>
        <v>2820.9612521692511</v>
      </c>
      <c r="J58">
        <f t="shared" si="2"/>
        <v>370.44184320014438</v>
      </c>
      <c r="K58">
        <f t="shared" si="2"/>
        <v>1533.6189326131696</v>
      </c>
      <c r="L58">
        <f t="shared" si="2"/>
        <v>4351.3432873866122</v>
      </c>
      <c r="M58">
        <f>IFERROR(#REF!,0)</f>
        <v>0</v>
      </c>
      <c r="N58">
        <f>IFERROR(#REF!,0)</f>
        <v>0</v>
      </c>
      <c r="O58">
        <f t="shared" si="2"/>
        <v>14092.809366493162</v>
      </c>
      <c r="P58">
        <f t="shared" si="2"/>
        <v>561.47414017056485</v>
      </c>
      <c r="Q58">
        <f t="shared" si="2"/>
        <v>1180.9912521363276</v>
      </c>
      <c r="R58">
        <f t="shared" si="2"/>
        <v>2892.3186592593997</v>
      </c>
      <c r="S58">
        <f t="shared" si="2"/>
        <v>1227.1503982568815</v>
      </c>
      <c r="T58">
        <f t="shared" si="2"/>
        <v>1751.8302192795052</v>
      </c>
      <c r="U58">
        <f t="shared" si="2"/>
        <v>3083.9065057109997</v>
      </c>
      <c r="V58">
        <f t="shared" si="2"/>
        <v>1814.4995353443571</v>
      </c>
      <c r="W58">
        <f t="shared" si="2"/>
        <v>1344.2233886577058</v>
      </c>
      <c r="X58">
        <f t="shared" si="2"/>
        <v>1708.7715383235347</v>
      </c>
      <c r="Y58">
        <f t="shared" si="2"/>
        <v>1880.9365020388427</v>
      </c>
      <c r="Z58">
        <f t="shared" si="2"/>
        <v>830.70044562088606</v>
      </c>
      <c r="AA58">
        <f t="shared" si="2"/>
        <v>993.07306050026091</v>
      </c>
      <c r="AB58">
        <f t="shared" si="2"/>
        <v>272.83720276066435</v>
      </c>
      <c r="AC58">
        <f t="shared" si="2"/>
        <v>95.795162961080166</v>
      </c>
      <c r="AD58">
        <f t="shared" si="2"/>
        <v>2822.9164996041022</v>
      </c>
      <c r="AE58">
        <f t="shared" si="2"/>
        <v>1357.1245322101659</v>
      </c>
      <c r="AF58">
        <f t="shared" si="2"/>
        <v>2075.7563424778482</v>
      </c>
      <c r="AG58">
        <f t="shared" si="2"/>
        <v>445.79999999999995</v>
      </c>
      <c r="AH58">
        <f t="shared" si="2"/>
        <v>199.9</v>
      </c>
      <c r="AI58">
        <f t="shared" si="2"/>
        <v>59.477516960324458</v>
      </c>
      <c r="AJ58">
        <f t="shared" si="2"/>
        <v>107.60961991528106</v>
      </c>
      <c r="AK58">
        <f t="shared" si="2"/>
        <v>227.45306265520151</v>
      </c>
      <c r="AL58">
        <f t="shared" si="2"/>
        <v>494.9</v>
      </c>
      <c r="AM58">
        <f t="shared" si="2"/>
        <v>1288.7680426953862</v>
      </c>
      <c r="AN58">
        <f t="shared" si="2"/>
        <v>656.51799843954291</v>
      </c>
      <c r="AO58">
        <f t="shared" si="2"/>
        <v>583.27088832224649</v>
      </c>
      <c r="AP58">
        <f t="shared" si="2"/>
        <v>5127.1774532559884</v>
      </c>
      <c r="AQ58">
        <f t="shared" si="2"/>
        <v>1046.6325661546928</v>
      </c>
      <c r="AR58">
        <f t="shared" si="2"/>
        <v>0</v>
      </c>
    </row>
    <row r="59" spans="1:44" x14ac:dyDescent="0.25">
      <c r="A59" s="20" t="s">
        <v>220</v>
      </c>
      <c r="B59" t="s">
        <v>98</v>
      </c>
      <c r="C59">
        <f t="shared" si="1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4.1197976476856201E-3</v>
      </c>
      <c r="H59">
        <f t="shared" si="2"/>
        <v>44.786890084407638</v>
      </c>
      <c r="I59">
        <f t="shared" si="2"/>
        <v>692.13874783074925</v>
      </c>
      <c r="J59">
        <f t="shared" si="2"/>
        <v>21.458156799855576</v>
      </c>
      <c r="K59">
        <f t="shared" si="2"/>
        <v>36.38106738683053</v>
      </c>
      <c r="L59">
        <f t="shared" si="2"/>
        <v>150.65671261338795</v>
      </c>
      <c r="M59">
        <f>IFERROR(#REF!,0)</f>
        <v>0</v>
      </c>
      <c r="N59">
        <f>IFERROR(#REF!,0)</f>
        <v>0</v>
      </c>
      <c r="O59">
        <f t="shared" si="2"/>
        <v>46.190633506836278</v>
      </c>
      <c r="P59">
        <f t="shared" si="2"/>
        <v>0.50312597111075086</v>
      </c>
      <c r="Q59">
        <f t="shared" si="2"/>
        <v>1.0314817219968759</v>
      </c>
      <c r="R59">
        <f t="shared" si="2"/>
        <v>4.3045501859021158</v>
      </c>
      <c r="S59">
        <f t="shared" si="2"/>
        <v>0.52639229781763097</v>
      </c>
      <c r="T59">
        <f t="shared" si="2"/>
        <v>1.5697807204948235</v>
      </c>
      <c r="U59">
        <f t="shared" si="2"/>
        <v>2.6934942889999944</v>
      </c>
      <c r="V59">
        <f t="shared" si="2"/>
        <v>2.7004646556426883</v>
      </c>
      <c r="W59">
        <f t="shared" si="2"/>
        <v>0.57661134229417521</v>
      </c>
      <c r="X59">
        <f t="shared" si="2"/>
        <v>101.52846167646528</v>
      </c>
      <c r="Y59">
        <f t="shared" si="2"/>
        <v>43.26349796115737</v>
      </c>
      <c r="Z59">
        <f t="shared" si="2"/>
        <v>34.099554379113989</v>
      </c>
      <c r="AA59">
        <f t="shared" si="2"/>
        <v>0</v>
      </c>
      <c r="AB59">
        <f t="shared" si="2"/>
        <v>0</v>
      </c>
      <c r="AC59">
        <f t="shared" si="2"/>
        <v>8.8945737779944061</v>
      </c>
      <c r="AD59">
        <f t="shared" si="2"/>
        <v>76.683500395897681</v>
      </c>
      <c r="AE59">
        <f t="shared" si="2"/>
        <v>203.67546778983424</v>
      </c>
      <c r="AF59">
        <f t="shared" si="2"/>
        <v>114.74365752215198</v>
      </c>
      <c r="AG59">
        <f t="shared" si="2"/>
        <v>0</v>
      </c>
      <c r="AH59">
        <f t="shared" si="2"/>
        <v>0</v>
      </c>
      <c r="AI59">
        <f t="shared" si="2"/>
        <v>5.5224830396755378</v>
      </c>
      <c r="AJ59">
        <f t="shared" si="2"/>
        <v>5.9903800847189359</v>
      </c>
      <c r="AK59">
        <f t="shared" si="2"/>
        <v>16.046937344798486</v>
      </c>
      <c r="AL59">
        <f t="shared" si="2"/>
        <v>0</v>
      </c>
      <c r="AM59">
        <f t="shared" si="2"/>
        <v>163.13195730461399</v>
      </c>
      <c r="AN59">
        <f t="shared" si="2"/>
        <v>62.582001560457101</v>
      </c>
      <c r="AO59">
        <f t="shared" si="2"/>
        <v>87.729111677753608</v>
      </c>
      <c r="AP59">
        <f t="shared" si="2"/>
        <v>1386.2225467440107</v>
      </c>
      <c r="AQ59">
        <f t="shared" si="2"/>
        <v>227.06743384530736</v>
      </c>
      <c r="AR59">
        <f t="shared" si="2"/>
        <v>0</v>
      </c>
    </row>
    <row r="60" spans="1:44" x14ac:dyDescent="0.25">
      <c r="A60" t="s">
        <v>139</v>
      </c>
      <c r="B60" t="s">
        <v>99</v>
      </c>
      <c r="C60">
        <f t="shared" si="1"/>
        <v>242.8</v>
      </c>
      <c r="D60">
        <f t="shared" si="2"/>
        <v>30.4</v>
      </c>
      <c r="E60">
        <f t="shared" si="2"/>
        <v>0</v>
      </c>
      <c r="F60">
        <f t="shared" si="2"/>
        <v>43.1</v>
      </c>
      <c r="G60">
        <f t="shared" si="2"/>
        <v>0.1</v>
      </c>
      <c r="H60">
        <f t="shared" si="2"/>
        <v>1866.4</v>
      </c>
      <c r="I60">
        <f t="shared" si="2"/>
        <v>1204.3</v>
      </c>
      <c r="J60">
        <f t="shared" si="2"/>
        <v>194.9</v>
      </c>
      <c r="K60">
        <f t="shared" si="2"/>
        <v>780.9</v>
      </c>
      <c r="L60">
        <f t="shared" si="2"/>
        <v>352.2</v>
      </c>
      <c r="M60">
        <f t="shared" si="2"/>
        <v>2874.3165567747742</v>
      </c>
      <c r="N60">
        <f t="shared" si="2"/>
        <v>499.38344322522528</v>
      </c>
      <c r="O60">
        <f t="shared" si="2"/>
        <v>10678.7</v>
      </c>
      <c r="P60">
        <f t="shared" si="2"/>
        <v>823.43494420474076</v>
      </c>
      <c r="Q60">
        <f t="shared" si="2"/>
        <v>241.2650557952592</v>
      </c>
      <c r="R60">
        <f t="shared" si="2"/>
        <v>822.41905186040992</v>
      </c>
      <c r="S60">
        <f t="shared" si="2"/>
        <v>398.38094813959003</v>
      </c>
      <c r="T60">
        <f t="shared" si="2"/>
        <v>1643</v>
      </c>
      <c r="U60">
        <f t="shared" si="2"/>
        <v>5169.6000000000004</v>
      </c>
      <c r="V60">
        <f t="shared" si="2"/>
        <v>3001.6</v>
      </c>
      <c r="W60">
        <f t="shared" si="2"/>
        <v>3307.7</v>
      </c>
      <c r="X60">
        <f t="shared" si="2"/>
        <v>6608.9</v>
      </c>
      <c r="Y60">
        <f t="shared" si="2"/>
        <v>2076.1999999999998</v>
      </c>
      <c r="Z60">
        <f t="shared" si="2"/>
        <v>1252.3</v>
      </c>
      <c r="AA60">
        <f t="shared" si="2"/>
        <v>228.9858243409154</v>
      </c>
      <c r="AB60">
        <f t="shared" si="2"/>
        <v>0</v>
      </c>
      <c r="AC60">
        <f t="shared" si="2"/>
        <v>284.71417565908467</v>
      </c>
      <c r="AD60">
        <f t="shared" si="2"/>
        <v>7556.3</v>
      </c>
      <c r="AE60">
        <f t="shared" si="2"/>
        <v>3051.6</v>
      </c>
      <c r="AF60">
        <f t="shared" si="2"/>
        <v>1292.0999999999999</v>
      </c>
      <c r="AG60">
        <f t="shared" si="2"/>
        <v>629.70000000000005</v>
      </c>
      <c r="AH60">
        <f t="shared" si="2"/>
        <v>116.4</v>
      </c>
      <c r="AI60">
        <f t="shared" si="2"/>
        <v>225.6</v>
      </c>
      <c r="AJ60">
        <f t="shared" si="2"/>
        <v>162.9</v>
      </c>
      <c r="AK60">
        <f t="shared" ref="D60:AR67" si="3">IFERROR(AK15,0)</f>
        <v>243.6</v>
      </c>
      <c r="AL60">
        <f t="shared" si="3"/>
        <v>345.5</v>
      </c>
      <c r="AM60">
        <f t="shared" si="3"/>
        <v>893</v>
      </c>
      <c r="AN60">
        <f t="shared" si="3"/>
        <v>399.1</v>
      </c>
      <c r="AO60">
        <f t="shared" si="3"/>
        <v>301.3</v>
      </c>
      <c r="AP60">
        <f t="shared" si="3"/>
        <v>675.7</v>
      </c>
      <c r="AQ60">
        <f t="shared" si="3"/>
        <v>508.8</v>
      </c>
      <c r="AR60">
        <f t="shared" si="3"/>
        <v>0</v>
      </c>
    </row>
    <row r="61" spans="1:44" x14ac:dyDescent="0.25">
      <c r="A61" s="20" t="s">
        <v>100</v>
      </c>
      <c r="B61" t="s">
        <v>100</v>
      </c>
      <c r="C61">
        <f t="shared" si="1"/>
        <v>0</v>
      </c>
      <c r="D61">
        <f t="shared" si="3"/>
        <v>3.0930032853887393</v>
      </c>
      <c r="E61">
        <f t="shared" si="3"/>
        <v>0.30913903650335411</v>
      </c>
      <c r="F61">
        <f t="shared" si="3"/>
        <v>51.09534955285919</v>
      </c>
      <c r="G61">
        <f t="shared" si="3"/>
        <v>0</v>
      </c>
      <c r="H61">
        <f t="shared" si="3"/>
        <v>0</v>
      </c>
      <c r="I61">
        <f t="shared" si="3"/>
        <v>158.1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285.655040853792</v>
      </c>
      <c r="N61">
        <f t="shared" si="3"/>
        <v>63.41464462428565</v>
      </c>
      <c r="O61">
        <f t="shared" si="3"/>
        <v>213.98510940124928</v>
      </c>
      <c r="P61">
        <f t="shared" si="3"/>
        <v>2055.8465313959887</v>
      </c>
      <c r="Q61">
        <f t="shared" si="3"/>
        <v>19.151895041890803</v>
      </c>
      <c r="R61">
        <f t="shared" si="3"/>
        <v>40.993539474174824</v>
      </c>
      <c r="S61">
        <f t="shared" si="3"/>
        <v>15.760908503302325</v>
      </c>
      <c r="T61">
        <f t="shared" si="3"/>
        <v>776.67424458992389</v>
      </c>
      <c r="U61">
        <f t="shared" si="3"/>
        <v>9.2623150149318985</v>
      </c>
      <c r="V61">
        <f t="shared" si="3"/>
        <v>27.918950809564762</v>
      </c>
      <c r="W61">
        <f t="shared" si="3"/>
        <v>118.64595683553964</v>
      </c>
      <c r="X61">
        <f t="shared" si="3"/>
        <v>0</v>
      </c>
      <c r="Y61">
        <f t="shared" si="3"/>
        <v>741.63379221166554</v>
      </c>
      <c r="Z61">
        <f t="shared" si="3"/>
        <v>163.02912350906817</v>
      </c>
      <c r="AA61">
        <f t="shared" si="3"/>
        <v>288.89999999999998</v>
      </c>
      <c r="AB61">
        <f t="shared" si="3"/>
        <v>0</v>
      </c>
      <c r="AC61">
        <f t="shared" si="3"/>
        <v>0</v>
      </c>
      <c r="AD61">
        <f t="shared" si="3"/>
        <v>20747.553847261399</v>
      </c>
      <c r="AE61">
        <f t="shared" si="3"/>
        <v>0</v>
      </c>
      <c r="AF61">
        <f t="shared" si="3"/>
        <v>157.43354472846889</v>
      </c>
      <c r="AG61">
        <f t="shared" si="3"/>
        <v>260.5</v>
      </c>
      <c r="AH61">
        <f t="shared" si="3"/>
        <v>0</v>
      </c>
      <c r="AI61">
        <f t="shared" si="3"/>
        <v>0</v>
      </c>
      <c r="AJ61">
        <f t="shared" si="3"/>
        <v>2.569628336164639</v>
      </c>
      <c r="AK61">
        <f t="shared" si="3"/>
        <v>0</v>
      </c>
      <c r="AL61">
        <f t="shared" si="3"/>
        <v>0</v>
      </c>
      <c r="AM61">
        <f t="shared" si="3"/>
        <v>307.8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0</v>
      </c>
      <c r="AR61">
        <f t="shared" si="3"/>
        <v>0</v>
      </c>
    </row>
    <row r="62" spans="1:44" x14ac:dyDescent="0.25">
      <c r="A62" s="20" t="s">
        <v>101</v>
      </c>
      <c r="B62" t="s">
        <v>101</v>
      </c>
      <c r="C62">
        <f t="shared" si="1"/>
        <v>100.1</v>
      </c>
      <c r="D62">
        <f t="shared" si="3"/>
        <v>1.0966194941517784</v>
      </c>
      <c r="E62">
        <f t="shared" si="3"/>
        <v>1.23818395612774E-3</v>
      </c>
      <c r="F62">
        <f t="shared" si="3"/>
        <v>0.20465044714080466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63.2</v>
      </c>
      <c r="L62">
        <f t="shared" si="3"/>
        <v>123.3</v>
      </c>
      <c r="M62">
        <f t="shared" si="3"/>
        <v>462.83994487153768</v>
      </c>
      <c r="N62">
        <f t="shared" si="3"/>
        <v>96.790369650384648</v>
      </c>
      <c r="O62">
        <f t="shared" si="3"/>
        <v>346.71489059875086</v>
      </c>
      <c r="P62">
        <f t="shared" si="3"/>
        <v>51.419719602827435</v>
      </c>
      <c r="Q62">
        <f t="shared" si="3"/>
        <v>4369.381853959293</v>
      </c>
      <c r="R62">
        <f t="shared" si="3"/>
        <v>962.29937485365872</v>
      </c>
      <c r="S62">
        <f t="shared" si="3"/>
        <v>75.646177168864085</v>
      </c>
      <c r="T62">
        <f t="shared" si="3"/>
        <v>19.42575541007605</v>
      </c>
      <c r="U62">
        <f t="shared" si="3"/>
        <v>2113.1376849850685</v>
      </c>
      <c r="V62">
        <f t="shared" si="3"/>
        <v>655.38104919043519</v>
      </c>
      <c r="W62">
        <f t="shared" si="3"/>
        <v>569.45404316446036</v>
      </c>
      <c r="X62">
        <f t="shared" si="3"/>
        <v>1092.0999999999999</v>
      </c>
      <c r="Y62">
        <f t="shared" si="3"/>
        <v>24.666207788334464</v>
      </c>
      <c r="Z62">
        <f t="shared" si="3"/>
        <v>64.270876490931855</v>
      </c>
      <c r="AA62">
        <f t="shared" si="3"/>
        <v>0</v>
      </c>
      <c r="AB62">
        <f t="shared" si="3"/>
        <v>0</v>
      </c>
      <c r="AC62">
        <f t="shared" si="3"/>
        <v>0</v>
      </c>
      <c r="AD62">
        <f t="shared" si="3"/>
        <v>1265.8461527386016</v>
      </c>
      <c r="AE62">
        <f t="shared" si="3"/>
        <v>707.29999999999984</v>
      </c>
      <c r="AF62">
        <f t="shared" si="3"/>
        <v>33.966455271531117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36.630371663835362</v>
      </c>
      <c r="AK62">
        <f t="shared" si="3"/>
        <v>0</v>
      </c>
      <c r="AL62">
        <f t="shared" si="3"/>
        <v>0</v>
      </c>
      <c r="AM62">
        <f t="shared" si="3"/>
        <v>0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25">
      <c r="A63" s="20" t="s">
        <v>102</v>
      </c>
      <c r="B63" t="s">
        <v>102</v>
      </c>
      <c r="C63">
        <f t="shared" si="1"/>
        <v>0</v>
      </c>
      <c r="D63">
        <f t="shared" si="3"/>
        <v>8.1126625190468751</v>
      </c>
      <c r="E63">
        <f t="shared" si="3"/>
        <v>0.11802227825720858</v>
      </c>
      <c r="F63">
        <f t="shared" si="3"/>
        <v>20.448734715704052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53.237012405961416</v>
      </c>
      <c r="Q63">
        <f t="shared" si="3"/>
        <v>546.18670480000389</v>
      </c>
      <c r="R63">
        <f t="shared" si="3"/>
        <v>26019.0379323411</v>
      </c>
      <c r="S63">
        <f t="shared" si="3"/>
        <v>50.090466103588078</v>
      </c>
      <c r="T63">
        <f t="shared" si="3"/>
        <v>16174.636858394904</v>
      </c>
      <c r="U63">
        <f t="shared" si="3"/>
        <v>4683.7820534488737</v>
      </c>
      <c r="V63">
        <f t="shared" si="3"/>
        <v>9172.8030741650364</v>
      </c>
      <c r="W63">
        <f t="shared" si="3"/>
        <v>164.8209424830024</v>
      </c>
      <c r="X63">
        <f t="shared" si="3"/>
        <v>6828.5037247665559</v>
      </c>
      <c r="Y63">
        <f t="shared" si="3"/>
        <v>4172.8908083149163</v>
      </c>
      <c r="Z63">
        <f t="shared" si="3"/>
        <v>1113.794512138044</v>
      </c>
      <c r="AA63">
        <f t="shared" si="3"/>
        <v>905.61385894143052</v>
      </c>
      <c r="AB63">
        <f t="shared" si="3"/>
        <v>175.58500709192359</v>
      </c>
      <c r="AC63">
        <f t="shared" si="3"/>
        <v>13.101133966645925</v>
      </c>
      <c r="AD63">
        <f t="shared" si="3"/>
        <v>10990.8</v>
      </c>
      <c r="AE63">
        <f t="shared" si="3"/>
        <v>0</v>
      </c>
      <c r="AF63">
        <f t="shared" si="3"/>
        <v>189.05002456410784</v>
      </c>
      <c r="AG63">
        <f t="shared" si="3"/>
        <v>78.3</v>
      </c>
      <c r="AH63">
        <f t="shared" si="3"/>
        <v>21.3</v>
      </c>
      <c r="AI63">
        <f t="shared" si="3"/>
        <v>65.5</v>
      </c>
      <c r="AJ63">
        <f t="shared" si="3"/>
        <v>35.269469696428544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25">
      <c r="A64" s="20" t="s">
        <v>103</v>
      </c>
      <c r="B64" t="s">
        <v>103</v>
      </c>
      <c r="C64">
        <f t="shared" si="1"/>
        <v>0</v>
      </c>
      <c r="D64">
        <f t="shared" si="3"/>
        <v>6.8442157310857732E-2</v>
      </c>
      <c r="E64">
        <f t="shared" si="3"/>
        <v>8.7304538505855647E-4</v>
      </c>
      <c r="F64">
        <f t="shared" si="3"/>
        <v>0.15126528429594779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866.49999999999989</v>
      </c>
      <c r="N64">
        <f t="shared" si="3"/>
        <v>0</v>
      </c>
      <c r="O64">
        <f t="shared" si="3"/>
        <v>659.6</v>
      </c>
      <c r="P64">
        <f t="shared" si="3"/>
        <v>13.074919171498568</v>
      </c>
      <c r="Q64">
        <f t="shared" si="3"/>
        <v>26.601363622536166</v>
      </c>
      <c r="R64">
        <f t="shared" si="3"/>
        <v>62.678850384064432</v>
      </c>
      <c r="S64">
        <f t="shared" si="3"/>
        <v>3680.9927511712458</v>
      </c>
      <c r="T64">
        <f t="shared" si="3"/>
        <v>3972.4631416050952</v>
      </c>
      <c r="U64">
        <f t="shared" si="3"/>
        <v>228.11794655112547</v>
      </c>
      <c r="V64">
        <f t="shared" si="3"/>
        <v>22.096925834964775</v>
      </c>
      <c r="W64">
        <f t="shared" si="3"/>
        <v>12112.179057516998</v>
      </c>
      <c r="X64">
        <f t="shared" si="3"/>
        <v>366.59627523344443</v>
      </c>
      <c r="Y64">
        <f t="shared" si="3"/>
        <v>2083.4091916850839</v>
      </c>
      <c r="Z64">
        <f t="shared" si="3"/>
        <v>987.90548786195575</v>
      </c>
      <c r="AA64">
        <f t="shared" si="3"/>
        <v>0</v>
      </c>
      <c r="AB64">
        <f t="shared" si="3"/>
        <v>0</v>
      </c>
      <c r="AC64">
        <f t="shared" si="3"/>
        <v>0</v>
      </c>
      <c r="AD64">
        <f t="shared" si="3"/>
        <v>0</v>
      </c>
      <c r="AE64">
        <f t="shared" si="3"/>
        <v>0</v>
      </c>
      <c r="AF64">
        <f t="shared" si="3"/>
        <v>2.6499754358921228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1.2305303035714559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25">
      <c r="A65" t="s">
        <v>142</v>
      </c>
      <c r="B65" t="s">
        <v>104</v>
      </c>
      <c r="C65">
        <f t="shared" si="1"/>
        <v>253.2</v>
      </c>
      <c r="D65">
        <f t="shared" si="3"/>
        <v>33.347180212928897</v>
      </c>
      <c r="E65">
        <f t="shared" si="3"/>
        <v>5.2819787071098183E-2</v>
      </c>
      <c r="F65">
        <f t="shared" si="3"/>
        <v>46.6</v>
      </c>
      <c r="G65">
        <f t="shared" si="3"/>
        <v>0.3</v>
      </c>
      <c r="H65">
        <f t="shared" si="3"/>
        <v>1028.8</v>
      </c>
      <c r="I65">
        <f t="shared" si="3"/>
        <v>366.2</v>
      </c>
      <c r="J65">
        <f t="shared" si="3"/>
        <v>305.39999999999998</v>
      </c>
      <c r="K65">
        <f t="shared" si="3"/>
        <v>231.6</v>
      </c>
      <c r="L65">
        <f t="shared" si="3"/>
        <v>520.1</v>
      </c>
      <c r="M65">
        <f t="shared" si="3"/>
        <v>929.65787836462869</v>
      </c>
      <c r="N65">
        <f t="shared" si="3"/>
        <v>493.94212163537122</v>
      </c>
      <c r="O65">
        <f t="shared" si="3"/>
        <v>1279.7</v>
      </c>
      <c r="P65">
        <f t="shared" si="3"/>
        <v>371.60232391925831</v>
      </c>
      <c r="Q65">
        <f t="shared" si="3"/>
        <v>400.59767608074173</v>
      </c>
      <c r="R65">
        <f t="shared" si="3"/>
        <v>3937.0285074180401</v>
      </c>
      <c r="S65">
        <f t="shared" si="3"/>
        <v>1499.0714925819602</v>
      </c>
      <c r="T65">
        <f t="shared" si="3"/>
        <v>13339.8</v>
      </c>
      <c r="U65">
        <f t="shared" si="3"/>
        <v>4148.1000000000004</v>
      </c>
      <c r="V65">
        <f t="shared" si="3"/>
        <v>3181.5</v>
      </c>
      <c r="W65">
        <f t="shared" si="3"/>
        <v>9968</v>
      </c>
      <c r="X65">
        <f t="shared" si="3"/>
        <v>6669.1</v>
      </c>
      <c r="Y65">
        <f t="shared" si="3"/>
        <v>5604.3</v>
      </c>
      <c r="Z65">
        <f t="shared" si="3"/>
        <v>1245.4000000000001</v>
      </c>
      <c r="AA65">
        <f t="shared" si="3"/>
        <v>596.97878792964661</v>
      </c>
      <c r="AB65">
        <f t="shared" si="3"/>
        <v>0</v>
      </c>
      <c r="AC65">
        <f t="shared" si="3"/>
        <v>382.8212120703534</v>
      </c>
      <c r="AD65">
        <f t="shared" si="3"/>
        <v>12873.2</v>
      </c>
      <c r="AE65">
        <f t="shared" si="3"/>
        <v>1534.8</v>
      </c>
      <c r="AF65">
        <f t="shared" si="3"/>
        <v>633.4</v>
      </c>
      <c r="AG65">
        <f t="shared" si="3"/>
        <v>373.9</v>
      </c>
      <c r="AH65">
        <f t="shared" si="3"/>
        <v>62.5</v>
      </c>
      <c r="AI65">
        <f t="shared" si="3"/>
        <v>99.4</v>
      </c>
      <c r="AJ65">
        <f t="shared" si="3"/>
        <v>174.2</v>
      </c>
      <c r="AK65">
        <f t="shared" si="3"/>
        <v>185.4</v>
      </c>
      <c r="AL65">
        <f t="shared" si="3"/>
        <v>475.2</v>
      </c>
      <c r="AM65">
        <f t="shared" si="3"/>
        <v>919.4</v>
      </c>
      <c r="AN65">
        <f t="shared" si="3"/>
        <v>786.3</v>
      </c>
      <c r="AO65">
        <f t="shared" si="3"/>
        <v>351</v>
      </c>
      <c r="AP65">
        <f t="shared" si="3"/>
        <v>246.6</v>
      </c>
      <c r="AQ65">
        <f t="shared" si="3"/>
        <v>377.1</v>
      </c>
      <c r="AR65">
        <f t="shared" si="3"/>
        <v>0</v>
      </c>
    </row>
    <row r="66" spans="1:44" x14ac:dyDescent="0.25">
      <c r="A66" t="s">
        <v>143</v>
      </c>
      <c r="B66" t="s">
        <v>105</v>
      </c>
      <c r="C66">
        <f t="shared" si="1"/>
        <v>200.3</v>
      </c>
      <c r="D66">
        <f t="shared" si="3"/>
        <v>0</v>
      </c>
      <c r="E66">
        <f t="shared" si="3"/>
        <v>0</v>
      </c>
      <c r="F66">
        <f t="shared" si="3"/>
        <v>17.399999999999999</v>
      </c>
      <c r="G66">
        <f t="shared" si="3"/>
        <v>0</v>
      </c>
      <c r="H66">
        <f t="shared" si="3"/>
        <v>841.9</v>
      </c>
      <c r="I66">
        <f t="shared" si="3"/>
        <v>461.4</v>
      </c>
      <c r="J66">
        <f t="shared" si="3"/>
        <v>81.599999999999994</v>
      </c>
      <c r="K66">
        <f t="shared" si="3"/>
        <v>353.6</v>
      </c>
      <c r="L66">
        <f t="shared" si="3"/>
        <v>303</v>
      </c>
      <c r="M66">
        <f t="shared" si="3"/>
        <v>1085.5280327244297</v>
      </c>
      <c r="N66">
        <f t="shared" si="3"/>
        <v>200.87196727557037</v>
      </c>
      <c r="O66">
        <f t="shared" si="3"/>
        <v>854</v>
      </c>
      <c r="P66">
        <f t="shared" si="3"/>
        <v>0</v>
      </c>
      <c r="Q66">
        <f t="shared" si="3"/>
        <v>0</v>
      </c>
      <c r="R66">
        <f t="shared" si="3"/>
        <v>577.29999999999995</v>
      </c>
      <c r="S66">
        <f t="shared" si="3"/>
        <v>0</v>
      </c>
      <c r="T66">
        <f t="shared" si="3"/>
        <v>1195.5999999999999</v>
      </c>
      <c r="U66">
        <f t="shared" si="3"/>
        <v>112588.6</v>
      </c>
      <c r="V66">
        <f t="shared" si="3"/>
        <v>6592.5</v>
      </c>
      <c r="W66">
        <f t="shared" si="3"/>
        <v>4884.6000000000004</v>
      </c>
      <c r="X66">
        <f t="shared" si="3"/>
        <v>4188.3999999999996</v>
      </c>
      <c r="Y66">
        <f t="shared" si="3"/>
        <v>2437.4</v>
      </c>
      <c r="Z66">
        <f t="shared" si="3"/>
        <v>896</v>
      </c>
      <c r="AA66">
        <f t="shared" si="3"/>
        <v>147.22152331602189</v>
      </c>
      <c r="AB66">
        <f t="shared" si="3"/>
        <v>0</v>
      </c>
      <c r="AC66">
        <f t="shared" si="3"/>
        <v>889.67847668397815</v>
      </c>
      <c r="AD66">
        <f t="shared" si="3"/>
        <v>3275.3</v>
      </c>
      <c r="AE66">
        <f t="shared" si="3"/>
        <v>4141.2</v>
      </c>
      <c r="AF66">
        <f t="shared" si="3"/>
        <v>819.1</v>
      </c>
      <c r="AG66">
        <f t="shared" si="3"/>
        <v>708.6</v>
      </c>
      <c r="AH66">
        <f t="shared" si="3"/>
        <v>745.4</v>
      </c>
      <c r="AI66">
        <f t="shared" si="3"/>
        <v>4517</v>
      </c>
      <c r="AJ66">
        <f t="shared" si="3"/>
        <v>3612</v>
      </c>
      <c r="AK66">
        <f t="shared" si="3"/>
        <v>1451.6</v>
      </c>
      <c r="AL66">
        <f t="shared" si="3"/>
        <v>186.1</v>
      </c>
      <c r="AM66">
        <f t="shared" si="3"/>
        <v>3242</v>
      </c>
      <c r="AN66">
        <f t="shared" si="3"/>
        <v>2232.9</v>
      </c>
      <c r="AO66">
        <f t="shared" si="3"/>
        <v>1283.5</v>
      </c>
      <c r="AP66">
        <f t="shared" si="3"/>
        <v>3394.3</v>
      </c>
      <c r="AQ66">
        <f t="shared" si="3"/>
        <v>1545</v>
      </c>
      <c r="AR66">
        <f t="shared" si="3"/>
        <v>0</v>
      </c>
    </row>
    <row r="67" spans="1:44" x14ac:dyDescent="0.25">
      <c r="A67" t="s">
        <v>144</v>
      </c>
      <c r="B67" t="s">
        <v>106</v>
      </c>
      <c r="C67">
        <f t="shared" si="1"/>
        <v>60.2</v>
      </c>
      <c r="D67">
        <f t="shared" si="3"/>
        <v>10.199999999999999</v>
      </c>
      <c r="E67">
        <f t="shared" ref="D67:AR73" si="4">IFERROR(E22,0)</f>
        <v>0</v>
      </c>
      <c r="F67">
        <f t="shared" si="4"/>
        <v>13</v>
      </c>
      <c r="G67">
        <f t="shared" si="4"/>
        <v>0</v>
      </c>
      <c r="H67">
        <f t="shared" si="4"/>
        <v>116.6</v>
      </c>
      <c r="I67">
        <f t="shared" si="4"/>
        <v>91.8</v>
      </c>
      <c r="J67">
        <f t="shared" si="4"/>
        <v>29.2</v>
      </c>
      <c r="K67">
        <f t="shared" si="4"/>
        <v>75.099999999999994</v>
      </c>
      <c r="L67">
        <f t="shared" si="4"/>
        <v>117.1</v>
      </c>
      <c r="M67">
        <f t="shared" si="4"/>
        <v>325.36700905549213</v>
      </c>
      <c r="N67">
        <f t="shared" si="4"/>
        <v>88.432990944507935</v>
      </c>
      <c r="O67">
        <f t="shared" si="4"/>
        <v>287</v>
      </c>
      <c r="P67">
        <f t="shared" si="4"/>
        <v>175</v>
      </c>
      <c r="Q67">
        <f t="shared" si="4"/>
        <v>0</v>
      </c>
      <c r="R67">
        <f t="shared" si="4"/>
        <v>1107.9458627316692</v>
      </c>
      <c r="S67">
        <f t="shared" si="4"/>
        <v>73.954137268330783</v>
      </c>
      <c r="T67">
        <f t="shared" si="4"/>
        <v>960.3</v>
      </c>
      <c r="U67">
        <f t="shared" si="4"/>
        <v>10712</v>
      </c>
      <c r="V67">
        <f t="shared" si="4"/>
        <v>13043.5</v>
      </c>
      <c r="W67">
        <f t="shared" si="4"/>
        <v>4425.5</v>
      </c>
      <c r="X67">
        <f t="shared" si="4"/>
        <v>4157.3999999999996</v>
      </c>
      <c r="Y67">
        <f t="shared" si="4"/>
        <v>2140.1999999999998</v>
      </c>
      <c r="Z67">
        <f t="shared" si="4"/>
        <v>409.2</v>
      </c>
      <c r="AA67">
        <f t="shared" si="4"/>
        <v>1377.9508173312574</v>
      </c>
      <c r="AB67">
        <f t="shared" si="4"/>
        <v>0</v>
      </c>
      <c r="AC67">
        <f t="shared" si="4"/>
        <v>279.44918266874265</v>
      </c>
      <c r="AD67">
        <f t="shared" si="4"/>
        <v>6006.3</v>
      </c>
      <c r="AE67">
        <f t="shared" si="4"/>
        <v>1100.0999999999999</v>
      </c>
      <c r="AF67">
        <f t="shared" si="4"/>
        <v>460.7</v>
      </c>
      <c r="AG67">
        <f t="shared" si="4"/>
        <v>154.6</v>
      </c>
      <c r="AH67">
        <f t="shared" si="4"/>
        <v>100.7</v>
      </c>
      <c r="AI67">
        <f t="shared" si="4"/>
        <v>620.9</v>
      </c>
      <c r="AJ67">
        <f t="shared" si="4"/>
        <v>368.8</v>
      </c>
      <c r="AK67">
        <f t="shared" si="4"/>
        <v>170.6</v>
      </c>
      <c r="AL67">
        <f t="shared" si="4"/>
        <v>299.10000000000002</v>
      </c>
      <c r="AM67">
        <f t="shared" si="4"/>
        <v>704.7</v>
      </c>
      <c r="AN67">
        <f t="shared" si="4"/>
        <v>365.3</v>
      </c>
      <c r="AO67">
        <f t="shared" si="4"/>
        <v>282.3</v>
      </c>
      <c r="AP67">
        <f t="shared" si="4"/>
        <v>290.3</v>
      </c>
      <c r="AQ67">
        <f t="shared" si="4"/>
        <v>434.5</v>
      </c>
      <c r="AR67">
        <f t="shared" si="4"/>
        <v>0</v>
      </c>
    </row>
    <row r="68" spans="1:44" x14ac:dyDescent="0.25">
      <c r="A68" t="s">
        <v>145</v>
      </c>
      <c r="B68" t="s">
        <v>107</v>
      </c>
      <c r="C68">
        <f t="shared" si="1"/>
        <v>424.4</v>
      </c>
      <c r="D68">
        <f t="shared" si="4"/>
        <v>66.562025404822407</v>
      </c>
      <c r="E68">
        <f t="shared" si="4"/>
        <v>0.13797459517759655</v>
      </c>
      <c r="F68">
        <f t="shared" si="4"/>
        <v>113.3</v>
      </c>
      <c r="G68">
        <f t="shared" si="4"/>
        <v>0.9</v>
      </c>
      <c r="H68">
        <f t="shared" si="4"/>
        <v>362.1</v>
      </c>
      <c r="I68">
        <f t="shared" si="4"/>
        <v>441.3</v>
      </c>
      <c r="J68">
        <f t="shared" si="4"/>
        <v>125.7</v>
      </c>
      <c r="K68">
        <f t="shared" si="4"/>
        <v>400.1</v>
      </c>
      <c r="L68">
        <f t="shared" si="4"/>
        <v>542.4</v>
      </c>
      <c r="M68">
        <f t="shared" si="4"/>
        <v>0</v>
      </c>
      <c r="N68">
        <f t="shared" si="4"/>
        <v>925.40000000000009</v>
      </c>
      <c r="O68">
        <f t="shared" si="4"/>
        <v>824.4</v>
      </c>
      <c r="P68">
        <f t="shared" si="4"/>
        <v>490.62626054495075</v>
      </c>
      <c r="Q68">
        <f t="shared" si="4"/>
        <v>236.57373945504921</v>
      </c>
      <c r="R68">
        <f t="shared" si="4"/>
        <v>1893.1254796193255</v>
      </c>
      <c r="S68">
        <f t="shared" si="4"/>
        <v>454.17452038067466</v>
      </c>
      <c r="T68">
        <f t="shared" si="4"/>
        <v>2072.8000000000002</v>
      </c>
      <c r="U68">
        <f t="shared" si="4"/>
        <v>3986.3</v>
      </c>
      <c r="V68">
        <f t="shared" si="4"/>
        <v>2139.4</v>
      </c>
      <c r="W68">
        <f t="shared" si="4"/>
        <v>15423.9</v>
      </c>
      <c r="X68">
        <f t="shared" si="4"/>
        <v>6001.7</v>
      </c>
      <c r="Y68">
        <f t="shared" si="4"/>
        <v>5368.8</v>
      </c>
      <c r="Z68">
        <f t="shared" si="4"/>
        <v>601.9</v>
      </c>
      <c r="AA68">
        <f t="shared" si="4"/>
        <v>617.89821149369868</v>
      </c>
      <c r="AB68">
        <f t="shared" si="4"/>
        <v>1.5912870092943572</v>
      </c>
      <c r="AC68">
        <f t="shared" si="4"/>
        <v>402.8105014970069</v>
      </c>
      <c r="AD68">
        <f t="shared" si="4"/>
        <v>4751.7</v>
      </c>
      <c r="AE68">
        <f t="shared" si="4"/>
        <v>1482.9</v>
      </c>
      <c r="AF68">
        <f t="shared" si="4"/>
        <v>789.4</v>
      </c>
      <c r="AG68">
        <f t="shared" si="4"/>
        <v>146.6</v>
      </c>
      <c r="AH68">
        <f t="shared" si="4"/>
        <v>86</v>
      </c>
      <c r="AI68">
        <f t="shared" si="4"/>
        <v>191.7</v>
      </c>
      <c r="AJ68">
        <f t="shared" si="4"/>
        <v>256.60000000000002</v>
      </c>
      <c r="AK68">
        <f t="shared" si="4"/>
        <v>209.7</v>
      </c>
      <c r="AL68">
        <f t="shared" si="4"/>
        <v>194.5</v>
      </c>
      <c r="AM68">
        <f t="shared" si="4"/>
        <v>783.4</v>
      </c>
      <c r="AN68">
        <f t="shared" si="4"/>
        <v>1342.4</v>
      </c>
      <c r="AO68">
        <f t="shared" si="4"/>
        <v>348.5</v>
      </c>
      <c r="AP68">
        <f t="shared" si="4"/>
        <v>276.3</v>
      </c>
      <c r="AQ68">
        <f t="shared" si="4"/>
        <v>349.5</v>
      </c>
      <c r="AR68">
        <f t="shared" si="4"/>
        <v>0</v>
      </c>
    </row>
    <row r="69" spans="1:44" x14ac:dyDescent="0.25">
      <c r="A69" t="s">
        <v>146</v>
      </c>
      <c r="B69" t="s">
        <v>108</v>
      </c>
      <c r="C69">
        <f t="shared" si="1"/>
        <v>120.6</v>
      </c>
      <c r="D69">
        <f t="shared" si="4"/>
        <v>0</v>
      </c>
      <c r="E69">
        <f t="shared" si="4"/>
        <v>0</v>
      </c>
      <c r="F69">
        <f t="shared" si="4"/>
        <v>20.9</v>
      </c>
      <c r="G69">
        <f t="shared" si="4"/>
        <v>0</v>
      </c>
      <c r="H69">
        <f t="shared" si="4"/>
        <v>158.5</v>
      </c>
      <c r="I69">
        <f t="shared" si="4"/>
        <v>132.1</v>
      </c>
      <c r="J69">
        <f t="shared" si="4"/>
        <v>54</v>
      </c>
      <c r="K69">
        <f t="shared" si="4"/>
        <v>74.7</v>
      </c>
      <c r="L69">
        <f t="shared" si="4"/>
        <v>114</v>
      </c>
      <c r="M69">
        <f t="shared" si="4"/>
        <v>294.14660316359448</v>
      </c>
      <c r="N69">
        <f t="shared" si="4"/>
        <v>64.853396836405508</v>
      </c>
      <c r="O69">
        <f t="shared" si="4"/>
        <v>425.7</v>
      </c>
      <c r="P69">
        <f t="shared" si="4"/>
        <v>22.405321086375537</v>
      </c>
      <c r="Q69">
        <f t="shared" si="4"/>
        <v>203.19467891362444</v>
      </c>
      <c r="R69">
        <f t="shared" si="4"/>
        <v>153.96938260579836</v>
      </c>
      <c r="S69">
        <f t="shared" si="4"/>
        <v>126.13061739420164</v>
      </c>
      <c r="T69">
        <f t="shared" si="4"/>
        <v>622.79999999999995</v>
      </c>
      <c r="U69">
        <f t="shared" si="4"/>
        <v>952.2</v>
      </c>
      <c r="V69">
        <f t="shared" si="4"/>
        <v>1015.6</v>
      </c>
      <c r="W69">
        <f t="shared" si="4"/>
        <v>2558</v>
      </c>
      <c r="X69">
        <f t="shared" si="4"/>
        <v>58680.3</v>
      </c>
      <c r="Y69">
        <f t="shared" si="4"/>
        <v>749.9</v>
      </c>
      <c r="Z69">
        <f t="shared" si="4"/>
        <v>247.2</v>
      </c>
      <c r="AA69">
        <f t="shared" si="4"/>
        <v>39.500606041274743</v>
      </c>
      <c r="AB69">
        <f t="shared" si="4"/>
        <v>5.876733225747369</v>
      </c>
      <c r="AC69">
        <f t="shared" si="4"/>
        <v>376.62266073297792</v>
      </c>
      <c r="AD69">
        <f t="shared" si="4"/>
        <v>1007.6</v>
      </c>
      <c r="AE69">
        <f t="shared" si="4"/>
        <v>2872.9</v>
      </c>
      <c r="AF69">
        <f t="shared" si="4"/>
        <v>2198.6</v>
      </c>
      <c r="AG69">
        <f t="shared" si="4"/>
        <v>136</v>
      </c>
      <c r="AH69">
        <f t="shared" si="4"/>
        <v>60.1</v>
      </c>
      <c r="AI69">
        <f t="shared" si="4"/>
        <v>95.9</v>
      </c>
      <c r="AJ69">
        <f t="shared" si="4"/>
        <v>113</v>
      </c>
      <c r="AK69">
        <f t="shared" si="4"/>
        <v>164.3</v>
      </c>
      <c r="AL69">
        <f t="shared" si="4"/>
        <v>88.2</v>
      </c>
      <c r="AM69">
        <f t="shared" si="4"/>
        <v>697</v>
      </c>
      <c r="AN69">
        <f t="shared" si="4"/>
        <v>596</v>
      </c>
      <c r="AO69">
        <f t="shared" si="4"/>
        <v>135.9</v>
      </c>
      <c r="AP69">
        <f t="shared" si="4"/>
        <v>173.9</v>
      </c>
      <c r="AQ69">
        <f t="shared" si="4"/>
        <v>238.8</v>
      </c>
      <c r="AR69">
        <f t="shared" si="4"/>
        <v>0</v>
      </c>
    </row>
    <row r="70" spans="1:44" x14ac:dyDescent="0.25">
      <c r="A70" t="s">
        <v>147</v>
      </c>
      <c r="B70" t="s">
        <v>109</v>
      </c>
      <c r="C70">
        <f t="shared" si="1"/>
        <v>64.900000000000006</v>
      </c>
      <c r="D70">
        <f t="shared" si="4"/>
        <v>7.1826538380756908</v>
      </c>
      <c r="E70">
        <f t="shared" si="4"/>
        <v>1.7346161924309798E-2</v>
      </c>
      <c r="F70">
        <f t="shared" si="4"/>
        <v>8.4</v>
      </c>
      <c r="G70">
        <f t="shared" si="4"/>
        <v>0.1</v>
      </c>
      <c r="H70">
        <f t="shared" si="4"/>
        <v>66.8</v>
      </c>
      <c r="I70">
        <f t="shared" si="4"/>
        <v>34.799999999999997</v>
      </c>
      <c r="J70">
        <f t="shared" si="4"/>
        <v>20.7</v>
      </c>
      <c r="K70">
        <f t="shared" si="4"/>
        <v>30.3</v>
      </c>
      <c r="L70">
        <f t="shared" si="4"/>
        <v>60.7</v>
      </c>
      <c r="M70">
        <f t="shared" si="4"/>
        <v>0</v>
      </c>
      <c r="N70">
        <f t="shared" si="4"/>
        <v>123.29999999999998</v>
      </c>
      <c r="O70">
        <f t="shared" si="4"/>
        <v>110.4</v>
      </c>
      <c r="P70">
        <f t="shared" si="4"/>
        <v>43.555852651413232</v>
      </c>
      <c r="Q70">
        <f t="shared" si="4"/>
        <v>35.944147348586768</v>
      </c>
      <c r="R70">
        <f t="shared" si="4"/>
        <v>381.19999999999993</v>
      </c>
      <c r="S70">
        <f t="shared" si="4"/>
        <v>0</v>
      </c>
      <c r="T70">
        <f t="shared" si="4"/>
        <v>716.7</v>
      </c>
      <c r="U70">
        <f t="shared" si="4"/>
        <v>778.9</v>
      </c>
      <c r="V70">
        <f t="shared" si="4"/>
        <v>747.3</v>
      </c>
      <c r="W70">
        <f t="shared" si="4"/>
        <v>1463.8</v>
      </c>
      <c r="X70">
        <f t="shared" si="4"/>
        <v>709.1</v>
      </c>
      <c r="Y70">
        <f t="shared" si="4"/>
        <v>7144</v>
      </c>
      <c r="Z70">
        <f t="shared" si="4"/>
        <v>97.8</v>
      </c>
      <c r="AA70">
        <f t="shared" si="4"/>
        <v>66.207552033979866</v>
      </c>
      <c r="AB70">
        <f t="shared" si="4"/>
        <v>15.366303447648434</v>
      </c>
      <c r="AC70">
        <f t="shared" si="4"/>
        <v>71.526144518371694</v>
      </c>
      <c r="AD70">
        <f t="shared" si="4"/>
        <v>1085.5999999999999</v>
      </c>
      <c r="AE70">
        <f t="shared" si="4"/>
        <v>255.2</v>
      </c>
      <c r="AF70">
        <f t="shared" si="4"/>
        <v>1330</v>
      </c>
      <c r="AG70">
        <f t="shared" si="4"/>
        <v>30.9</v>
      </c>
      <c r="AH70">
        <f t="shared" si="4"/>
        <v>12.9</v>
      </c>
      <c r="AI70">
        <f t="shared" si="4"/>
        <v>46.8</v>
      </c>
      <c r="AJ70">
        <f t="shared" si="4"/>
        <v>40.200000000000003</v>
      </c>
      <c r="AK70">
        <f t="shared" si="4"/>
        <v>30.4</v>
      </c>
      <c r="AL70">
        <f t="shared" si="4"/>
        <v>45.1</v>
      </c>
      <c r="AM70">
        <f t="shared" si="4"/>
        <v>176.5</v>
      </c>
      <c r="AN70">
        <f t="shared" si="4"/>
        <v>1046.8</v>
      </c>
      <c r="AO70">
        <f t="shared" si="4"/>
        <v>51.8</v>
      </c>
      <c r="AP70">
        <f t="shared" si="4"/>
        <v>46.1</v>
      </c>
      <c r="AQ70">
        <f t="shared" si="4"/>
        <v>72.400000000000006</v>
      </c>
      <c r="AR70">
        <f t="shared" si="4"/>
        <v>0</v>
      </c>
    </row>
    <row r="71" spans="1:44" x14ac:dyDescent="0.25">
      <c r="A71" t="s">
        <v>148</v>
      </c>
      <c r="B71" t="s">
        <v>110</v>
      </c>
      <c r="C71">
        <f t="shared" si="1"/>
        <v>69.400000000000006</v>
      </c>
      <c r="D71">
        <f t="shared" si="4"/>
        <v>0</v>
      </c>
      <c r="E71">
        <f t="shared" si="4"/>
        <v>0</v>
      </c>
      <c r="F71">
        <f t="shared" si="4"/>
        <v>5</v>
      </c>
      <c r="G71">
        <f t="shared" si="4"/>
        <v>0</v>
      </c>
      <c r="H71">
        <f t="shared" si="4"/>
        <v>97.5</v>
      </c>
      <c r="I71">
        <f t="shared" si="4"/>
        <v>100</v>
      </c>
      <c r="J71">
        <f t="shared" si="4"/>
        <v>23.6</v>
      </c>
      <c r="K71">
        <f t="shared" si="4"/>
        <v>60.7</v>
      </c>
      <c r="L71">
        <f t="shared" si="4"/>
        <v>76.599999999999994</v>
      </c>
      <c r="M71">
        <f t="shared" si="4"/>
        <v>146.99884289511141</v>
      </c>
      <c r="N71">
        <f t="shared" si="4"/>
        <v>35.001157104888598</v>
      </c>
      <c r="O71">
        <f t="shared" si="4"/>
        <v>94</v>
      </c>
      <c r="P71">
        <f t="shared" si="4"/>
        <v>92.4</v>
      </c>
      <c r="Q71">
        <f t="shared" si="4"/>
        <v>0</v>
      </c>
      <c r="R71">
        <f t="shared" si="4"/>
        <v>191.7400047253912</v>
      </c>
      <c r="S71">
        <f t="shared" si="4"/>
        <v>324.7599952746088</v>
      </c>
      <c r="T71">
        <f t="shared" si="4"/>
        <v>184.2</v>
      </c>
      <c r="U71">
        <f t="shared" si="4"/>
        <v>455.7</v>
      </c>
      <c r="V71">
        <f t="shared" si="4"/>
        <v>172.1</v>
      </c>
      <c r="W71">
        <f t="shared" si="4"/>
        <v>344.5</v>
      </c>
      <c r="X71">
        <f t="shared" si="4"/>
        <v>246.9</v>
      </c>
      <c r="Y71">
        <f t="shared" si="4"/>
        <v>292.39999999999998</v>
      </c>
      <c r="Z71">
        <f t="shared" si="4"/>
        <v>192.3</v>
      </c>
      <c r="AA71">
        <f t="shared" si="4"/>
        <v>0</v>
      </c>
      <c r="AB71">
        <f t="shared" si="4"/>
        <v>0</v>
      </c>
      <c r="AC71">
        <f t="shared" si="4"/>
        <v>223</v>
      </c>
      <c r="AD71">
        <f t="shared" si="4"/>
        <v>372.6</v>
      </c>
      <c r="AE71">
        <f t="shared" si="4"/>
        <v>226.9</v>
      </c>
      <c r="AF71">
        <f t="shared" si="4"/>
        <v>340.8</v>
      </c>
      <c r="AG71">
        <f t="shared" si="4"/>
        <v>60.2</v>
      </c>
      <c r="AH71">
        <f t="shared" si="4"/>
        <v>28.3</v>
      </c>
      <c r="AI71">
        <f t="shared" si="4"/>
        <v>71</v>
      </c>
      <c r="AJ71">
        <f t="shared" si="4"/>
        <v>49.6</v>
      </c>
      <c r="AK71">
        <f t="shared" si="4"/>
        <v>72.900000000000006</v>
      </c>
      <c r="AL71">
        <f t="shared" si="4"/>
        <v>232.6</v>
      </c>
      <c r="AM71">
        <f t="shared" si="4"/>
        <v>147.80000000000001</v>
      </c>
      <c r="AN71">
        <f t="shared" si="4"/>
        <v>130.4</v>
      </c>
      <c r="AO71">
        <f t="shared" si="4"/>
        <v>91.6</v>
      </c>
      <c r="AP71">
        <f t="shared" si="4"/>
        <v>286.10000000000002</v>
      </c>
      <c r="AQ71">
        <f t="shared" si="4"/>
        <v>85</v>
      </c>
      <c r="AR71">
        <f t="shared" si="4"/>
        <v>0</v>
      </c>
    </row>
    <row r="72" spans="1:44" x14ac:dyDescent="0.25">
      <c r="A72" s="20" t="s">
        <v>218</v>
      </c>
      <c r="C72">
        <f t="shared" si="1"/>
        <v>453.87397370882275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0</v>
      </c>
      <c r="H72">
        <f t="shared" si="4"/>
        <v>0</v>
      </c>
      <c r="I72">
        <f t="shared" si="4"/>
        <v>129.12761200042078</v>
      </c>
      <c r="J72">
        <f t="shared" si="4"/>
        <v>95.099526359919892</v>
      </c>
      <c r="K72">
        <f t="shared" si="4"/>
        <v>636.0883454640649</v>
      </c>
      <c r="L72">
        <f t="shared" si="4"/>
        <v>341.38256780653552</v>
      </c>
      <c r="M72">
        <f t="shared" si="4"/>
        <v>3632.1870530888532</v>
      </c>
      <c r="N72">
        <f t="shared" si="4"/>
        <v>200.17112524616346</v>
      </c>
      <c r="O72">
        <f t="shared" si="4"/>
        <v>1250.8951891165614</v>
      </c>
      <c r="P72">
        <f t="shared" si="4"/>
        <v>54.081576484351622</v>
      </c>
      <c r="Q72">
        <f t="shared" si="4"/>
        <v>165.72176493726815</v>
      </c>
      <c r="R72">
        <f t="shared" si="4"/>
        <v>2334.3007640783162</v>
      </c>
      <c r="S72">
        <f t="shared" si="4"/>
        <v>1183.1298421970839</v>
      </c>
      <c r="T72">
        <f t="shared" si="4"/>
        <v>49.99216196519076</v>
      </c>
      <c r="U72">
        <f t="shared" si="4"/>
        <v>1187.7045159721522</v>
      </c>
      <c r="V72">
        <f t="shared" si="4"/>
        <v>262.91596506933183</v>
      </c>
      <c r="W72">
        <f t="shared" si="4"/>
        <v>616.71584057703046</v>
      </c>
      <c r="X72">
        <f t="shared" si="4"/>
        <v>167.07437434984405</v>
      </c>
      <c r="Y72">
        <f t="shared" si="4"/>
        <v>405.96970507067033</v>
      </c>
      <c r="Z72">
        <f t="shared" si="4"/>
        <v>17.843471610749681</v>
      </c>
      <c r="AA72">
        <f t="shared" si="4"/>
        <v>45.694231260838109</v>
      </c>
      <c r="AB72">
        <f t="shared" si="4"/>
        <v>0</v>
      </c>
      <c r="AC72">
        <f t="shared" si="4"/>
        <v>303.49643902075496</v>
      </c>
      <c r="AD72">
        <f t="shared" si="4"/>
        <v>160.08739969842782</v>
      </c>
      <c r="AE72">
        <f t="shared" si="4"/>
        <v>0</v>
      </c>
      <c r="AF72">
        <f t="shared" si="4"/>
        <v>294.4942502505761</v>
      </c>
      <c r="AG72">
        <f t="shared" si="4"/>
        <v>4.9667832240726586</v>
      </c>
      <c r="AH72">
        <f t="shared" si="4"/>
        <v>0</v>
      </c>
      <c r="AI72">
        <f t="shared" si="4"/>
        <v>68.74731594825289</v>
      </c>
      <c r="AJ72">
        <f t="shared" si="4"/>
        <v>40.804650252668594</v>
      </c>
      <c r="AK72">
        <f t="shared" si="4"/>
        <v>0</v>
      </c>
      <c r="AL72">
        <f t="shared" si="4"/>
        <v>0</v>
      </c>
      <c r="AM72">
        <f t="shared" si="4"/>
        <v>75.965205154832162</v>
      </c>
      <c r="AN72">
        <f t="shared" si="4"/>
        <v>0</v>
      </c>
      <c r="AO72">
        <f t="shared" si="4"/>
        <v>0</v>
      </c>
      <c r="AP72">
        <f t="shared" si="4"/>
        <v>0</v>
      </c>
      <c r="AQ72">
        <f t="shared" si="4"/>
        <v>365.54734544426714</v>
      </c>
      <c r="AR72">
        <f t="shared" si="4"/>
        <v>0</v>
      </c>
    </row>
    <row r="73" spans="1:44" x14ac:dyDescent="0.25">
      <c r="A73" s="20" t="s">
        <v>111</v>
      </c>
      <c r="B73" t="s">
        <v>111</v>
      </c>
      <c r="C73">
        <f t="shared" si="1"/>
        <v>63.626026291177261</v>
      </c>
      <c r="D73">
        <f t="shared" si="4"/>
        <v>74.769955742300937</v>
      </c>
      <c r="E73">
        <f t="shared" si="4"/>
        <v>4.4300442576990671</v>
      </c>
      <c r="F73">
        <f t="shared" si="4"/>
        <v>131.9</v>
      </c>
      <c r="G73">
        <f t="shared" si="4"/>
        <v>0</v>
      </c>
      <c r="H73">
        <f t="shared" si="4"/>
        <v>0</v>
      </c>
      <c r="I73">
        <f t="shared" si="4"/>
        <v>37.68018280029974</v>
      </c>
      <c r="J73">
        <f t="shared" si="4"/>
        <v>47.289125804830647</v>
      </c>
      <c r="K73">
        <f t="shared" si="4"/>
        <v>206.20013696114853</v>
      </c>
      <c r="L73">
        <f t="shared" si="4"/>
        <v>86.435120696200457</v>
      </c>
      <c r="M73">
        <f t="shared" si="4"/>
        <v>84.610237692182039</v>
      </c>
      <c r="N73">
        <f t="shared" ref="D73:AR79" si="5">IFERROR(N28,0)</f>
        <v>0</v>
      </c>
      <c r="O73">
        <f t="shared" si="5"/>
        <v>29.139066279406773</v>
      </c>
      <c r="P73">
        <f t="shared" si="5"/>
        <v>246.32395514295933</v>
      </c>
      <c r="Q73">
        <f t="shared" si="5"/>
        <v>70.61607976730339</v>
      </c>
      <c r="R73">
        <f t="shared" si="5"/>
        <v>3584.7482039921215</v>
      </c>
      <c r="S73">
        <f t="shared" si="5"/>
        <v>967.34135062803819</v>
      </c>
      <c r="T73">
        <f t="shared" si="5"/>
        <v>227.69800479052805</v>
      </c>
      <c r="U73">
        <f t="shared" si="5"/>
        <v>506.09548402784787</v>
      </c>
      <c r="V73">
        <f t="shared" si="5"/>
        <v>403.75582619289332</v>
      </c>
      <c r="W73">
        <f t="shared" si="5"/>
        <v>504.23437301661266</v>
      </c>
      <c r="X73">
        <f t="shared" si="5"/>
        <v>216.15461672475297</v>
      </c>
      <c r="Y73">
        <f t="shared" si="5"/>
        <v>378.42170132247873</v>
      </c>
      <c r="Z73">
        <f t="shared" si="5"/>
        <v>118.0414868485875</v>
      </c>
      <c r="AA73">
        <f t="shared" si="5"/>
        <v>12007.795664018997</v>
      </c>
      <c r="AB73">
        <f t="shared" si="5"/>
        <v>93.448137382634684</v>
      </c>
      <c r="AC73">
        <f t="shared" si="5"/>
        <v>200.04894031079255</v>
      </c>
      <c r="AD73">
        <f t="shared" si="5"/>
        <v>41.20282800419541</v>
      </c>
      <c r="AE73">
        <f t="shared" si="5"/>
        <v>0</v>
      </c>
      <c r="AF73">
        <f t="shared" si="5"/>
        <v>145.82314821461554</v>
      </c>
      <c r="AG73">
        <f t="shared" si="5"/>
        <v>1305.2001623945923</v>
      </c>
      <c r="AH73">
        <f t="shared" si="5"/>
        <v>328.4</v>
      </c>
      <c r="AI73">
        <f t="shared" si="5"/>
        <v>45.314626257340493</v>
      </c>
      <c r="AJ73">
        <f t="shared" si="5"/>
        <v>39.315969313060791</v>
      </c>
      <c r="AK73">
        <f t="shared" si="5"/>
        <v>0</v>
      </c>
      <c r="AL73">
        <f t="shared" si="5"/>
        <v>0</v>
      </c>
      <c r="AM73">
        <f t="shared" si="5"/>
        <v>23.224861945216155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118.83086946793831</v>
      </c>
      <c r="AR73">
        <f t="shared" si="5"/>
        <v>0</v>
      </c>
    </row>
    <row r="74" spans="1:44" x14ac:dyDescent="0.25">
      <c r="A74" s="20" t="s">
        <v>112</v>
      </c>
      <c r="B74" t="s">
        <v>112</v>
      </c>
      <c r="C74">
        <f t="shared" si="1"/>
        <v>0</v>
      </c>
      <c r="D74">
        <f t="shared" si="5"/>
        <v>0</v>
      </c>
      <c r="E74">
        <f t="shared" si="5"/>
        <v>0</v>
      </c>
      <c r="F74">
        <f t="shared" si="5"/>
        <v>0</v>
      </c>
      <c r="G74">
        <f t="shared" si="5"/>
        <v>0.3</v>
      </c>
      <c r="H74">
        <f t="shared" si="5"/>
        <v>1097.3</v>
      </c>
      <c r="I74">
        <f t="shared" si="5"/>
        <v>957.19220519927944</v>
      </c>
      <c r="J74">
        <f t="shared" si="5"/>
        <v>121.51134783524942</v>
      </c>
      <c r="K74">
        <f t="shared" si="5"/>
        <v>646.21151757478651</v>
      </c>
      <c r="L74">
        <f t="shared" si="5"/>
        <v>1169.5823114972641</v>
      </c>
      <c r="M74">
        <f t="shared" si="5"/>
        <v>1334.4273462053909</v>
      </c>
      <c r="N74">
        <f t="shared" si="5"/>
        <v>92.504237767410274</v>
      </c>
      <c r="O74">
        <f t="shared" si="5"/>
        <v>459.56574460403198</v>
      </c>
      <c r="P74">
        <f t="shared" si="5"/>
        <v>1579.6566236681176</v>
      </c>
      <c r="Q74">
        <f t="shared" si="5"/>
        <v>0</v>
      </c>
      <c r="R74">
        <f t="shared" si="5"/>
        <v>1245.0168810235698</v>
      </c>
      <c r="S74">
        <f t="shared" si="5"/>
        <v>687.66295808087102</v>
      </c>
      <c r="T74">
        <f t="shared" si="5"/>
        <v>1460.2098332442813</v>
      </c>
      <c r="U74">
        <f t="shared" si="5"/>
        <v>0</v>
      </c>
      <c r="V74">
        <f t="shared" si="5"/>
        <v>140.22820873777485</v>
      </c>
      <c r="W74">
        <f t="shared" si="5"/>
        <v>358.44978640635696</v>
      </c>
      <c r="X74">
        <f t="shared" si="5"/>
        <v>864.07100892540291</v>
      </c>
      <c r="Y74">
        <f t="shared" si="5"/>
        <v>103.108593606851</v>
      </c>
      <c r="Z74">
        <f t="shared" si="5"/>
        <v>240.61504154066282</v>
      </c>
      <c r="AA74">
        <f t="shared" si="5"/>
        <v>2529.3744464748393</v>
      </c>
      <c r="AB74">
        <f t="shared" si="5"/>
        <v>0</v>
      </c>
      <c r="AC74">
        <f t="shared" si="5"/>
        <v>1822.5421415311448</v>
      </c>
      <c r="AD74">
        <f t="shared" si="5"/>
        <v>1142.1097722973768</v>
      </c>
      <c r="AE74">
        <f t="shared" si="5"/>
        <v>3756.5</v>
      </c>
      <c r="AF74">
        <f t="shared" si="5"/>
        <v>1166.5826015348084</v>
      </c>
      <c r="AG74">
        <f t="shared" si="5"/>
        <v>274.9330543813349</v>
      </c>
      <c r="AH74">
        <f t="shared" si="5"/>
        <v>0</v>
      </c>
      <c r="AI74">
        <f t="shared" si="5"/>
        <v>412.83805779440661</v>
      </c>
      <c r="AJ74">
        <f t="shared" si="5"/>
        <v>377.77938043427065</v>
      </c>
      <c r="AK74">
        <f t="shared" si="5"/>
        <v>1168.8</v>
      </c>
      <c r="AL74">
        <f t="shared" si="5"/>
        <v>0</v>
      </c>
      <c r="AM74">
        <f t="shared" si="5"/>
        <v>1870.2099328999516</v>
      </c>
      <c r="AN74">
        <f t="shared" si="5"/>
        <v>2693.9</v>
      </c>
      <c r="AO74">
        <f t="shared" si="5"/>
        <v>3247.3</v>
      </c>
      <c r="AP74">
        <f t="shared" si="5"/>
        <v>2701.1</v>
      </c>
      <c r="AQ74">
        <f t="shared" si="5"/>
        <v>1388.2217850877944</v>
      </c>
      <c r="AR74">
        <f t="shared" si="5"/>
        <v>0</v>
      </c>
    </row>
    <row r="75" spans="1:44" x14ac:dyDescent="0.25">
      <c r="A75" t="s">
        <v>150</v>
      </c>
      <c r="B75" t="s">
        <v>113</v>
      </c>
      <c r="C75">
        <f t="shared" si="1"/>
        <v>26.5</v>
      </c>
      <c r="D75">
        <f t="shared" si="5"/>
        <v>0</v>
      </c>
      <c r="E75">
        <f t="shared" si="5"/>
        <v>0</v>
      </c>
      <c r="F75">
        <f t="shared" si="5"/>
        <v>6</v>
      </c>
      <c r="G75">
        <f t="shared" si="5"/>
        <v>0</v>
      </c>
      <c r="H75">
        <f t="shared" si="5"/>
        <v>28.2</v>
      </c>
      <c r="I75">
        <f t="shared" si="5"/>
        <v>21.3</v>
      </c>
      <c r="J75">
        <f t="shared" si="5"/>
        <v>6.6</v>
      </c>
      <c r="K75">
        <f t="shared" si="5"/>
        <v>16.600000000000001</v>
      </c>
      <c r="L75">
        <f t="shared" si="5"/>
        <v>46.4</v>
      </c>
      <c r="M75">
        <f t="shared" si="5"/>
        <v>71.485261873257969</v>
      </c>
      <c r="N75">
        <f t="shared" si="5"/>
        <v>8.2147381267420325</v>
      </c>
      <c r="O75">
        <f t="shared" si="5"/>
        <v>31.2</v>
      </c>
      <c r="P75">
        <f t="shared" si="5"/>
        <v>0</v>
      </c>
      <c r="Q75">
        <f t="shared" si="5"/>
        <v>0</v>
      </c>
      <c r="R75">
        <f t="shared" si="5"/>
        <v>0</v>
      </c>
      <c r="S75">
        <f t="shared" si="5"/>
        <v>94.5</v>
      </c>
      <c r="T75">
        <f t="shared" si="5"/>
        <v>59.7</v>
      </c>
      <c r="U75">
        <f t="shared" si="5"/>
        <v>84.3</v>
      </c>
      <c r="V75">
        <f t="shared" si="5"/>
        <v>35.700000000000003</v>
      </c>
      <c r="W75">
        <f t="shared" si="5"/>
        <v>57.9</v>
      </c>
      <c r="X75">
        <f t="shared" si="5"/>
        <v>43.1</v>
      </c>
      <c r="Y75">
        <f t="shared" si="5"/>
        <v>34.4</v>
      </c>
      <c r="Z75">
        <f t="shared" si="5"/>
        <v>21.3</v>
      </c>
      <c r="AA75">
        <f t="shared" si="5"/>
        <v>33.118208753447981</v>
      </c>
      <c r="AB75">
        <f t="shared" si="5"/>
        <v>0</v>
      </c>
      <c r="AC75">
        <f t="shared" si="5"/>
        <v>174.78179124655202</v>
      </c>
      <c r="AD75">
        <f t="shared" si="5"/>
        <v>2182.6999999999998</v>
      </c>
      <c r="AE75">
        <f t="shared" si="5"/>
        <v>305</v>
      </c>
      <c r="AF75">
        <f t="shared" si="5"/>
        <v>140.80000000000001</v>
      </c>
      <c r="AG75">
        <f t="shared" si="5"/>
        <v>59.6</v>
      </c>
      <c r="AH75">
        <f t="shared" si="5"/>
        <v>20.6</v>
      </c>
      <c r="AI75">
        <f t="shared" si="5"/>
        <v>61.2</v>
      </c>
      <c r="AJ75">
        <f t="shared" si="5"/>
        <v>37.1</v>
      </c>
      <c r="AK75">
        <f t="shared" si="5"/>
        <v>127.9</v>
      </c>
      <c r="AL75">
        <f t="shared" si="5"/>
        <v>867.3</v>
      </c>
      <c r="AM75">
        <f t="shared" si="5"/>
        <v>211.9</v>
      </c>
      <c r="AN75">
        <f t="shared" si="5"/>
        <v>318.89999999999998</v>
      </c>
      <c r="AO75">
        <f t="shared" si="5"/>
        <v>164.8</v>
      </c>
      <c r="AP75">
        <f t="shared" si="5"/>
        <v>124</v>
      </c>
      <c r="AQ75">
        <f t="shared" si="5"/>
        <v>108</v>
      </c>
      <c r="AR75">
        <f t="shared" si="5"/>
        <v>0</v>
      </c>
    </row>
    <row r="76" spans="1:44" x14ac:dyDescent="0.25">
      <c r="A76" t="s">
        <v>151</v>
      </c>
      <c r="C76">
        <f t="shared" si="1"/>
        <v>3229.9</v>
      </c>
      <c r="D76">
        <f t="shared" si="5"/>
        <v>0</v>
      </c>
      <c r="E76">
        <f t="shared" si="5"/>
        <v>0</v>
      </c>
      <c r="F76">
        <f t="shared" si="5"/>
        <v>72.7</v>
      </c>
      <c r="G76">
        <f t="shared" si="5"/>
        <v>0.3</v>
      </c>
      <c r="H76">
        <f t="shared" si="5"/>
        <v>14779.7</v>
      </c>
      <c r="I76">
        <f t="shared" si="5"/>
        <v>7528.5</v>
      </c>
      <c r="J76">
        <f t="shared" si="5"/>
        <v>584.6</v>
      </c>
      <c r="K76">
        <f t="shared" si="5"/>
        <v>1940.2</v>
      </c>
      <c r="L76">
        <f t="shared" si="5"/>
        <v>3523.5</v>
      </c>
      <c r="M76">
        <f t="shared" si="5"/>
        <v>9342.5236957526831</v>
      </c>
      <c r="N76">
        <f t="shared" si="5"/>
        <v>1332.9763042473182</v>
      </c>
      <c r="O76">
        <f t="shared" si="5"/>
        <v>4844</v>
      </c>
      <c r="P76">
        <f t="shared" si="5"/>
        <v>0</v>
      </c>
      <c r="Q76">
        <f t="shared" si="5"/>
        <v>0</v>
      </c>
      <c r="R76">
        <f t="shared" si="5"/>
        <v>0</v>
      </c>
      <c r="S76">
        <f t="shared" si="5"/>
        <v>0</v>
      </c>
      <c r="T76">
        <f t="shared" si="5"/>
        <v>3677.1</v>
      </c>
      <c r="U76">
        <f t="shared" si="5"/>
        <v>16028</v>
      </c>
      <c r="V76">
        <f t="shared" si="5"/>
        <v>4448.1000000000004</v>
      </c>
      <c r="W76">
        <f t="shared" si="5"/>
        <v>5423.1</v>
      </c>
      <c r="X76">
        <f t="shared" si="5"/>
        <v>6904.3</v>
      </c>
      <c r="Y76">
        <f t="shared" si="5"/>
        <v>4892.5</v>
      </c>
      <c r="Z76">
        <f t="shared" si="5"/>
        <v>1473</v>
      </c>
      <c r="AA76">
        <f t="shared" si="5"/>
        <v>0</v>
      </c>
      <c r="AB76">
        <f t="shared" si="5"/>
        <v>0</v>
      </c>
      <c r="AC76">
        <f t="shared" si="5"/>
        <v>2955.7</v>
      </c>
      <c r="AD76">
        <f t="shared" si="5"/>
        <v>8179.6</v>
      </c>
      <c r="AE76">
        <f t="shared" si="5"/>
        <v>17212</v>
      </c>
      <c r="AF76">
        <f t="shared" si="5"/>
        <v>3558.9</v>
      </c>
      <c r="AG76">
        <f t="shared" si="5"/>
        <v>8987</v>
      </c>
      <c r="AH76">
        <f t="shared" si="5"/>
        <v>1343.4</v>
      </c>
      <c r="AI76">
        <f t="shared" si="5"/>
        <v>1287</v>
      </c>
      <c r="AJ76">
        <f t="shared" si="5"/>
        <v>1920.6</v>
      </c>
      <c r="AK76">
        <f t="shared" si="5"/>
        <v>1704.4</v>
      </c>
      <c r="AL76">
        <f t="shared" si="5"/>
        <v>780.2</v>
      </c>
      <c r="AM76">
        <f t="shared" si="5"/>
        <v>4489.8</v>
      </c>
      <c r="AN76">
        <f t="shared" si="5"/>
        <v>2546.1</v>
      </c>
      <c r="AO76">
        <f t="shared" si="5"/>
        <v>1784.9</v>
      </c>
      <c r="AP76">
        <f t="shared" si="5"/>
        <v>5311.9</v>
      </c>
      <c r="AQ76">
        <f t="shared" si="5"/>
        <v>2798.2</v>
      </c>
      <c r="AR76">
        <f t="shared" si="5"/>
        <v>0</v>
      </c>
    </row>
    <row r="77" spans="1:44" x14ac:dyDescent="0.25">
      <c r="A77" t="s">
        <v>152</v>
      </c>
      <c r="C77">
        <f t="shared" si="1"/>
        <v>458.7</v>
      </c>
      <c r="D77">
        <f t="shared" si="5"/>
        <v>0</v>
      </c>
      <c r="E77">
        <f t="shared" si="5"/>
        <v>49.9</v>
      </c>
      <c r="F77">
        <f t="shared" si="5"/>
        <v>125.8</v>
      </c>
      <c r="G77">
        <f t="shared" si="5"/>
        <v>0.3</v>
      </c>
      <c r="H77">
        <f t="shared" si="5"/>
        <v>1483.2</v>
      </c>
      <c r="I77">
        <f t="shared" si="5"/>
        <v>1090.5</v>
      </c>
      <c r="J77">
        <f t="shared" si="5"/>
        <v>277.60000000000002</v>
      </c>
      <c r="K77">
        <f t="shared" si="5"/>
        <v>795.3</v>
      </c>
      <c r="L77">
        <f t="shared" si="5"/>
        <v>2056</v>
      </c>
      <c r="M77">
        <f t="shared" si="5"/>
        <v>0</v>
      </c>
      <c r="N77">
        <f t="shared" si="5"/>
        <v>0</v>
      </c>
      <c r="O77">
        <f t="shared" si="5"/>
        <v>1163.5999999999999</v>
      </c>
      <c r="P77">
        <f t="shared" si="5"/>
        <v>104.6279523009611</v>
      </c>
      <c r="Q77">
        <f t="shared" si="5"/>
        <v>1411.3720476990388</v>
      </c>
      <c r="R77">
        <f t="shared" si="5"/>
        <v>2868.4763851139533</v>
      </c>
      <c r="S77">
        <f t="shared" si="5"/>
        <v>449.7236148860469</v>
      </c>
      <c r="T77">
        <f t="shared" si="5"/>
        <v>1254.9000000000001</v>
      </c>
      <c r="U77">
        <f t="shared" si="5"/>
        <v>3457.2</v>
      </c>
      <c r="V77">
        <f t="shared" si="5"/>
        <v>972.7</v>
      </c>
      <c r="W77">
        <f t="shared" si="5"/>
        <v>1545.2</v>
      </c>
      <c r="X77">
        <f t="shared" si="5"/>
        <v>1679.8</v>
      </c>
      <c r="Y77">
        <f t="shared" si="5"/>
        <v>1207.2</v>
      </c>
      <c r="Z77">
        <f t="shared" si="5"/>
        <v>479.4</v>
      </c>
      <c r="AA77">
        <f t="shared" si="5"/>
        <v>167.35099886626213</v>
      </c>
      <c r="AB77">
        <f t="shared" si="5"/>
        <v>153.27258215028115</v>
      </c>
      <c r="AC77">
        <f t="shared" si="5"/>
        <v>1079.6764189834566</v>
      </c>
      <c r="AD77">
        <f t="shared" si="5"/>
        <v>2583.3000000000002</v>
      </c>
      <c r="AE77">
        <f t="shared" si="5"/>
        <v>10323.799999999999</v>
      </c>
      <c r="AF77">
        <f t="shared" si="5"/>
        <v>22495</v>
      </c>
      <c r="AG77">
        <f t="shared" si="5"/>
        <v>555.9</v>
      </c>
      <c r="AH77">
        <f t="shared" si="5"/>
        <v>464.5</v>
      </c>
      <c r="AI77">
        <f t="shared" si="5"/>
        <v>506.4</v>
      </c>
      <c r="AJ77">
        <f t="shared" si="5"/>
        <v>770</v>
      </c>
      <c r="AK77">
        <f t="shared" si="5"/>
        <v>1806</v>
      </c>
      <c r="AL77">
        <f t="shared" si="5"/>
        <v>242.3</v>
      </c>
      <c r="AM77">
        <f t="shared" si="5"/>
        <v>3590.3</v>
      </c>
      <c r="AN77">
        <f t="shared" si="5"/>
        <v>1975.2</v>
      </c>
      <c r="AO77">
        <f t="shared" si="5"/>
        <v>1301.5</v>
      </c>
      <c r="AP77">
        <f t="shared" si="5"/>
        <v>893.7</v>
      </c>
      <c r="AQ77">
        <f t="shared" si="5"/>
        <v>1216.2</v>
      </c>
      <c r="AR77">
        <f t="shared" si="5"/>
        <v>0</v>
      </c>
    </row>
    <row r="78" spans="1:44" x14ac:dyDescent="0.25">
      <c r="A78" t="s">
        <v>153</v>
      </c>
      <c r="C78">
        <f t="shared" si="1"/>
        <v>43.1</v>
      </c>
      <c r="D78">
        <f t="shared" si="5"/>
        <v>1.7620268914551249</v>
      </c>
      <c r="E78">
        <f t="shared" si="5"/>
        <v>0.63797310854487499</v>
      </c>
      <c r="F78">
        <f t="shared" si="5"/>
        <v>3.9</v>
      </c>
      <c r="G78">
        <f t="shared" si="5"/>
        <v>0.1</v>
      </c>
      <c r="H78">
        <f t="shared" si="5"/>
        <v>101.7</v>
      </c>
      <c r="I78">
        <f t="shared" si="5"/>
        <v>83.9</v>
      </c>
      <c r="J78">
        <f t="shared" si="5"/>
        <v>23.1</v>
      </c>
      <c r="K78">
        <f t="shared" si="5"/>
        <v>56.8</v>
      </c>
      <c r="L78">
        <f t="shared" si="5"/>
        <v>35.200000000000003</v>
      </c>
      <c r="M78">
        <f t="shared" si="5"/>
        <v>0</v>
      </c>
      <c r="N78">
        <f t="shared" si="5"/>
        <v>201.4</v>
      </c>
      <c r="O78">
        <f t="shared" si="5"/>
        <v>110</v>
      </c>
      <c r="P78">
        <f t="shared" si="5"/>
        <v>44.512277885124746</v>
      </c>
      <c r="Q78">
        <f t="shared" si="5"/>
        <v>37.787722114875251</v>
      </c>
      <c r="R78">
        <f t="shared" si="5"/>
        <v>104.17820538383241</v>
      </c>
      <c r="S78">
        <f t="shared" si="5"/>
        <v>59.621794616167598</v>
      </c>
      <c r="T78">
        <f t="shared" si="5"/>
        <v>175.5</v>
      </c>
      <c r="U78">
        <f t="shared" si="5"/>
        <v>166</v>
      </c>
      <c r="V78">
        <f t="shared" si="5"/>
        <v>83.8</v>
      </c>
      <c r="W78">
        <f t="shared" si="5"/>
        <v>188</v>
      </c>
      <c r="X78">
        <f t="shared" si="5"/>
        <v>144.30000000000001</v>
      </c>
      <c r="Y78">
        <f t="shared" si="5"/>
        <v>252.7</v>
      </c>
      <c r="Z78">
        <f t="shared" si="5"/>
        <v>62.5</v>
      </c>
      <c r="AA78">
        <f t="shared" si="5"/>
        <v>162.68350146657735</v>
      </c>
      <c r="AB78">
        <f t="shared" si="5"/>
        <v>54.208095906463747</v>
      </c>
      <c r="AC78">
        <f t="shared" si="5"/>
        <v>94.408402626958903</v>
      </c>
      <c r="AD78">
        <f t="shared" si="5"/>
        <v>468.5</v>
      </c>
      <c r="AE78">
        <f t="shared" si="5"/>
        <v>1306.0999999999999</v>
      </c>
      <c r="AF78">
        <f t="shared" si="5"/>
        <v>914.9</v>
      </c>
      <c r="AG78">
        <f t="shared" si="5"/>
        <v>420.8</v>
      </c>
      <c r="AH78">
        <f t="shared" si="5"/>
        <v>159.4</v>
      </c>
      <c r="AI78">
        <f t="shared" si="5"/>
        <v>75.7</v>
      </c>
      <c r="AJ78">
        <f t="shared" si="5"/>
        <v>398.5</v>
      </c>
      <c r="AK78">
        <f t="shared" si="5"/>
        <v>771</v>
      </c>
      <c r="AL78">
        <f t="shared" si="5"/>
        <v>288.39999999999998</v>
      </c>
      <c r="AM78">
        <f t="shared" si="5"/>
        <v>2025.3</v>
      </c>
      <c r="AN78">
        <f t="shared" si="5"/>
        <v>803.9</v>
      </c>
      <c r="AO78">
        <f t="shared" si="5"/>
        <v>921.5</v>
      </c>
      <c r="AP78">
        <f t="shared" si="5"/>
        <v>1882.7</v>
      </c>
      <c r="AQ78">
        <f t="shared" si="5"/>
        <v>867.4</v>
      </c>
      <c r="AR78">
        <f t="shared" si="5"/>
        <v>0</v>
      </c>
    </row>
    <row r="79" spans="1:44" x14ac:dyDescent="0.25">
      <c r="A79" t="s">
        <v>154</v>
      </c>
      <c r="C79">
        <f t="shared" si="1"/>
        <v>10.9</v>
      </c>
      <c r="D79">
        <f t="shared" si="5"/>
        <v>0</v>
      </c>
      <c r="E79">
        <f t="shared" si="5"/>
        <v>0</v>
      </c>
      <c r="F79">
        <f t="shared" si="5"/>
        <v>0.9</v>
      </c>
      <c r="G79">
        <f t="shared" si="5"/>
        <v>0</v>
      </c>
      <c r="H79">
        <f t="shared" si="5"/>
        <v>97</v>
      </c>
      <c r="I79">
        <f t="shared" si="5"/>
        <v>26.1</v>
      </c>
      <c r="J79">
        <f t="shared" si="5"/>
        <v>7.5</v>
      </c>
      <c r="K79">
        <f t="shared" si="5"/>
        <v>105.3</v>
      </c>
      <c r="L79">
        <f t="shared" si="5"/>
        <v>44.9</v>
      </c>
      <c r="M79">
        <f t="shared" si="5"/>
        <v>129.39919345180456</v>
      </c>
      <c r="N79">
        <f t="shared" si="5"/>
        <v>26.700806548195409</v>
      </c>
      <c r="O79">
        <f t="shared" si="5"/>
        <v>44.8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52.6</v>
      </c>
      <c r="U79">
        <f t="shared" si="5"/>
        <v>195.3</v>
      </c>
      <c r="V79">
        <f t="shared" si="5"/>
        <v>45.6</v>
      </c>
      <c r="W79">
        <f t="shared" ref="D79:AR85" si="6">IFERROR(W34,0)</f>
        <v>75</v>
      </c>
      <c r="X79">
        <f t="shared" si="6"/>
        <v>62.6</v>
      </c>
      <c r="Y79">
        <f t="shared" si="6"/>
        <v>57</v>
      </c>
      <c r="Z79">
        <f t="shared" si="6"/>
        <v>30.5</v>
      </c>
      <c r="AA79">
        <f t="shared" si="6"/>
        <v>0</v>
      </c>
      <c r="AB79">
        <f t="shared" si="6"/>
        <v>0</v>
      </c>
      <c r="AC79">
        <f t="shared" si="6"/>
        <v>98.9</v>
      </c>
      <c r="AD79">
        <f t="shared" si="6"/>
        <v>132.4</v>
      </c>
      <c r="AE79">
        <f t="shared" si="6"/>
        <v>836.7</v>
      </c>
      <c r="AF79">
        <f t="shared" si="6"/>
        <v>151.5</v>
      </c>
      <c r="AG79">
        <f t="shared" si="6"/>
        <v>103.6</v>
      </c>
      <c r="AH79">
        <f t="shared" si="6"/>
        <v>3547.3</v>
      </c>
      <c r="AI79">
        <f t="shared" si="6"/>
        <v>520.20000000000005</v>
      </c>
      <c r="AJ79">
        <f t="shared" si="6"/>
        <v>450.6</v>
      </c>
      <c r="AK79">
        <f t="shared" si="6"/>
        <v>398.7</v>
      </c>
      <c r="AL79">
        <f t="shared" si="6"/>
        <v>57.5</v>
      </c>
      <c r="AM79">
        <f t="shared" si="6"/>
        <v>1888.3</v>
      </c>
      <c r="AN79">
        <f t="shared" si="6"/>
        <v>307.89999999999998</v>
      </c>
      <c r="AO79">
        <f t="shared" si="6"/>
        <v>589.79999999999995</v>
      </c>
      <c r="AP79">
        <f t="shared" si="6"/>
        <v>173.3</v>
      </c>
      <c r="AQ79">
        <f t="shared" si="6"/>
        <v>855.4</v>
      </c>
      <c r="AR79">
        <f t="shared" si="6"/>
        <v>0</v>
      </c>
    </row>
    <row r="80" spans="1:44" x14ac:dyDescent="0.25">
      <c r="A80" t="s">
        <v>155</v>
      </c>
      <c r="C80">
        <f t="shared" si="1"/>
        <v>84.8</v>
      </c>
      <c r="D80">
        <f t="shared" si="6"/>
        <v>1.715368990514857</v>
      </c>
      <c r="E80">
        <f t="shared" si="6"/>
        <v>8.4631009485142905E-2</v>
      </c>
      <c r="F80">
        <f t="shared" si="6"/>
        <v>10.6</v>
      </c>
      <c r="G80">
        <f t="shared" si="6"/>
        <v>0.1</v>
      </c>
      <c r="H80">
        <f t="shared" si="6"/>
        <v>137.80000000000001</v>
      </c>
      <c r="I80">
        <f t="shared" si="6"/>
        <v>169.7</v>
      </c>
      <c r="J80">
        <f t="shared" si="6"/>
        <v>29.6</v>
      </c>
      <c r="K80">
        <f t="shared" si="6"/>
        <v>87.1</v>
      </c>
      <c r="L80">
        <f t="shared" si="6"/>
        <v>136.5</v>
      </c>
      <c r="M80">
        <f t="shared" si="6"/>
        <v>0</v>
      </c>
      <c r="N80">
        <f t="shared" si="6"/>
        <v>325.89999999999998</v>
      </c>
      <c r="O80">
        <f t="shared" si="6"/>
        <v>176.9</v>
      </c>
      <c r="P80">
        <f t="shared" si="6"/>
        <v>40.8177445318953</v>
      </c>
      <c r="Q80">
        <f t="shared" si="6"/>
        <v>94.182255468104685</v>
      </c>
      <c r="R80">
        <f t="shared" si="6"/>
        <v>138.29294673309423</v>
      </c>
      <c r="S80">
        <f t="shared" si="6"/>
        <v>45.907053266905763</v>
      </c>
      <c r="T80">
        <f t="shared" si="6"/>
        <v>280.89999999999998</v>
      </c>
      <c r="U80">
        <f t="shared" si="6"/>
        <v>645.5</v>
      </c>
      <c r="V80">
        <f t="shared" si="6"/>
        <v>173.1</v>
      </c>
      <c r="W80">
        <f t="shared" si="6"/>
        <v>373.5</v>
      </c>
      <c r="X80">
        <f t="shared" si="6"/>
        <v>256.5</v>
      </c>
      <c r="Y80">
        <f t="shared" si="6"/>
        <v>220.8</v>
      </c>
      <c r="Z80">
        <f t="shared" si="6"/>
        <v>103.1</v>
      </c>
      <c r="AA80">
        <f t="shared" si="6"/>
        <v>370.81320959185507</v>
      </c>
      <c r="AB80">
        <f t="shared" si="6"/>
        <v>10.560616362806742</v>
      </c>
      <c r="AC80">
        <f t="shared" si="6"/>
        <v>57.126174045338225</v>
      </c>
      <c r="AD80">
        <f t="shared" si="6"/>
        <v>542.70000000000005</v>
      </c>
      <c r="AE80">
        <f t="shared" si="6"/>
        <v>2128.6999999999998</v>
      </c>
      <c r="AF80">
        <f t="shared" si="6"/>
        <v>810.8</v>
      </c>
      <c r="AG80">
        <f t="shared" si="6"/>
        <v>310.8</v>
      </c>
      <c r="AH80">
        <f t="shared" si="6"/>
        <v>823</v>
      </c>
      <c r="AI80">
        <f t="shared" si="6"/>
        <v>8625</v>
      </c>
      <c r="AJ80">
        <f t="shared" si="6"/>
        <v>1388.4</v>
      </c>
      <c r="AK80">
        <f t="shared" si="6"/>
        <v>2409.8000000000002</v>
      </c>
      <c r="AL80">
        <f t="shared" si="6"/>
        <v>288.2</v>
      </c>
      <c r="AM80">
        <f t="shared" si="6"/>
        <v>2271.3000000000002</v>
      </c>
      <c r="AN80">
        <f t="shared" si="6"/>
        <v>1443.2</v>
      </c>
      <c r="AO80">
        <f t="shared" si="6"/>
        <v>701</v>
      </c>
      <c r="AP80">
        <f t="shared" si="6"/>
        <v>827.7</v>
      </c>
      <c r="AQ80">
        <f t="shared" si="6"/>
        <v>906.8</v>
      </c>
      <c r="AR80">
        <f t="shared" si="6"/>
        <v>0</v>
      </c>
    </row>
    <row r="81" spans="1:44" x14ac:dyDescent="0.25">
      <c r="A81" t="s">
        <v>156</v>
      </c>
      <c r="C81">
        <f t="shared" si="1"/>
        <v>18</v>
      </c>
      <c r="D81">
        <f t="shared" si="6"/>
        <v>0</v>
      </c>
      <c r="E81">
        <f t="shared" si="6"/>
        <v>0</v>
      </c>
      <c r="F81">
        <f t="shared" si="6"/>
        <v>4</v>
      </c>
      <c r="G81">
        <f t="shared" si="6"/>
        <v>0</v>
      </c>
      <c r="H81">
        <f t="shared" si="6"/>
        <v>139.69999999999999</v>
      </c>
      <c r="I81">
        <f t="shared" si="6"/>
        <v>96.6</v>
      </c>
      <c r="J81">
        <f t="shared" si="6"/>
        <v>18.3</v>
      </c>
      <c r="K81">
        <f t="shared" si="6"/>
        <v>92.5</v>
      </c>
      <c r="L81">
        <f t="shared" si="6"/>
        <v>132.4</v>
      </c>
      <c r="M81">
        <f t="shared" si="6"/>
        <v>341.92563655281822</v>
      </c>
      <c r="N81">
        <f t="shared" si="6"/>
        <v>55.674363447181761</v>
      </c>
      <c r="O81">
        <f t="shared" si="6"/>
        <v>126.2</v>
      </c>
      <c r="P81">
        <f t="shared" si="6"/>
        <v>93.5</v>
      </c>
      <c r="Q81">
        <f t="shared" si="6"/>
        <v>0</v>
      </c>
      <c r="R81">
        <f t="shared" si="6"/>
        <v>143.18911040125198</v>
      </c>
      <c r="S81">
        <f t="shared" si="6"/>
        <v>62.110889598748017</v>
      </c>
      <c r="T81">
        <f t="shared" si="6"/>
        <v>187.6</v>
      </c>
      <c r="U81">
        <f t="shared" si="6"/>
        <v>890.3</v>
      </c>
      <c r="V81">
        <f t="shared" si="6"/>
        <v>198.8</v>
      </c>
      <c r="W81">
        <f t="shared" si="6"/>
        <v>280.60000000000002</v>
      </c>
      <c r="X81">
        <f t="shared" si="6"/>
        <v>260.60000000000002</v>
      </c>
      <c r="Y81">
        <f t="shared" si="6"/>
        <v>82.8</v>
      </c>
      <c r="Z81">
        <f t="shared" si="6"/>
        <v>81.7</v>
      </c>
      <c r="AA81">
        <f t="shared" si="6"/>
        <v>260.95049709955316</v>
      </c>
      <c r="AB81">
        <f t="shared" si="6"/>
        <v>0</v>
      </c>
      <c r="AC81">
        <f t="shared" si="6"/>
        <v>136.84950290044685</v>
      </c>
      <c r="AD81">
        <f t="shared" si="6"/>
        <v>415.3</v>
      </c>
      <c r="AE81">
        <f t="shared" si="6"/>
        <v>1440.1</v>
      </c>
      <c r="AF81">
        <f t="shared" si="6"/>
        <v>633.6</v>
      </c>
      <c r="AG81">
        <f t="shared" si="6"/>
        <v>186.4</v>
      </c>
      <c r="AH81">
        <f t="shared" si="6"/>
        <v>418.6</v>
      </c>
      <c r="AI81">
        <f t="shared" si="6"/>
        <v>776.3</v>
      </c>
      <c r="AJ81">
        <f t="shared" si="6"/>
        <v>4196</v>
      </c>
      <c r="AK81">
        <f t="shared" si="6"/>
        <v>2628</v>
      </c>
      <c r="AL81">
        <f t="shared" si="6"/>
        <v>183.9</v>
      </c>
      <c r="AM81">
        <f t="shared" si="6"/>
        <v>2228</v>
      </c>
      <c r="AN81">
        <f t="shared" si="6"/>
        <v>1078.8</v>
      </c>
      <c r="AO81">
        <f t="shared" si="6"/>
        <v>535.29999999999995</v>
      </c>
      <c r="AP81">
        <f t="shared" si="6"/>
        <v>560.4</v>
      </c>
      <c r="AQ81">
        <f t="shared" si="6"/>
        <v>625.6</v>
      </c>
      <c r="AR81">
        <f t="shared" si="6"/>
        <v>0</v>
      </c>
    </row>
    <row r="82" spans="1:44" x14ac:dyDescent="0.25">
      <c r="A82" t="s">
        <v>157</v>
      </c>
      <c r="C82">
        <f t="shared" si="1"/>
        <v>691.4</v>
      </c>
      <c r="D82">
        <f t="shared" si="6"/>
        <v>0</v>
      </c>
      <c r="E82">
        <f t="shared" si="6"/>
        <v>0</v>
      </c>
      <c r="F82">
        <f t="shared" si="6"/>
        <v>55.8</v>
      </c>
      <c r="G82">
        <f t="shared" si="6"/>
        <v>0.2</v>
      </c>
      <c r="H82">
        <f t="shared" si="6"/>
        <v>739.7</v>
      </c>
      <c r="I82">
        <f t="shared" si="6"/>
        <v>761.6</v>
      </c>
      <c r="J82">
        <f t="shared" si="6"/>
        <v>176.4</v>
      </c>
      <c r="K82">
        <f t="shared" si="6"/>
        <v>489.8</v>
      </c>
      <c r="L82">
        <f t="shared" si="6"/>
        <v>890.3</v>
      </c>
      <c r="M82">
        <f t="shared" si="6"/>
        <v>1648.8196563790775</v>
      </c>
      <c r="N82">
        <f t="shared" si="6"/>
        <v>357.18034362092271</v>
      </c>
      <c r="O82">
        <f t="shared" si="6"/>
        <v>903.4</v>
      </c>
      <c r="P82">
        <f t="shared" si="6"/>
        <v>0</v>
      </c>
      <c r="Q82">
        <f t="shared" si="6"/>
        <v>0</v>
      </c>
      <c r="R82">
        <f t="shared" si="6"/>
        <v>1939.025867720298</v>
      </c>
      <c r="S82">
        <f t="shared" si="6"/>
        <v>831.87413227970171</v>
      </c>
      <c r="T82">
        <f t="shared" si="6"/>
        <v>1265.2</v>
      </c>
      <c r="U82">
        <f t="shared" si="6"/>
        <v>2128.4</v>
      </c>
      <c r="V82">
        <f t="shared" si="6"/>
        <v>808.9</v>
      </c>
      <c r="W82">
        <f t="shared" si="6"/>
        <v>1431.4</v>
      </c>
      <c r="X82">
        <f t="shared" si="6"/>
        <v>1295</v>
      </c>
      <c r="Y82">
        <f t="shared" si="6"/>
        <v>1226</v>
      </c>
      <c r="Z82">
        <f t="shared" si="6"/>
        <v>439.4</v>
      </c>
      <c r="AA82">
        <f t="shared" si="6"/>
        <v>0</v>
      </c>
      <c r="AB82">
        <f t="shared" si="6"/>
        <v>10.099004327062474</v>
      </c>
      <c r="AC82">
        <f t="shared" si="6"/>
        <v>2014.8009956729375</v>
      </c>
      <c r="AD82">
        <f t="shared" si="6"/>
        <v>3450</v>
      </c>
      <c r="AE82">
        <f t="shared" si="6"/>
        <v>6656</v>
      </c>
      <c r="AF82">
        <f t="shared" si="6"/>
        <v>3418.5</v>
      </c>
      <c r="AG82">
        <f t="shared" si="6"/>
        <v>962.4</v>
      </c>
      <c r="AH82">
        <f t="shared" si="6"/>
        <v>506.8</v>
      </c>
      <c r="AI82">
        <f t="shared" si="6"/>
        <v>716.1</v>
      </c>
      <c r="AJ82">
        <f t="shared" si="6"/>
        <v>1178.3</v>
      </c>
      <c r="AK82">
        <f t="shared" si="6"/>
        <v>28913.200000000001</v>
      </c>
      <c r="AL82">
        <f t="shared" si="6"/>
        <v>11148.2</v>
      </c>
      <c r="AM82">
        <f t="shared" si="6"/>
        <v>4739.2</v>
      </c>
      <c r="AN82">
        <f t="shared" si="6"/>
        <v>2580.8000000000002</v>
      </c>
      <c r="AO82">
        <f t="shared" si="6"/>
        <v>1556.9</v>
      </c>
      <c r="AP82">
        <f t="shared" si="6"/>
        <v>1884.9</v>
      </c>
      <c r="AQ82">
        <f t="shared" si="6"/>
        <v>1784.8</v>
      </c>
      <c r="AR82">
        <f t="shared" si="6"/>
        <v>0</v>
      </c>
    </row>
    <row r="83" spans="1:44" x14ac:dyDescent="0.25">
      <c r="A83" t="s">
        <v>158</v>
      </c>
      <c r="C83">
        <f t="shared" si="1"/>
        <v>40.799999999999997</v>
      </c>
      <c r="D83">
        <f t="shared" si="6"/>
        <v>0</v>
      </c>
      <c r="E83">
        <f t="shared" si="6"/>
        <v>0</v>
      </c>
      <c r="F83">
        <f t="shared" si="6"/>
        <v>3.2</v>
      </c>
      <c r="G83">
        <f t="shared" si="6"/>
        <v>0</v>
      </c>
      <c r="H83">
        <f t="shared" si="6"/>
        <v>126.1</v>
      </c>
      <c r="I83">
        <f t="shared" si="6"/>
        <v>150.1</v>
      </c>
      <c r="J83">
        <f t="shared" si="6"/>
        <v>23.4</v>
      </c>
      <c r="K83">
        <f t="shared" si="6"/>
        <v>79.900000000000006</v>
      </c>
      <c r="L83">
        <f t="shared" si="6"/>
        <v>85</v>
      </c>
      <c r="M83">
        <f t="shared" si="6"/>
        <v>169.82492527010933</v>
      </c>
      <c r="N83">
        <f t="shared" si="6"/>
        <v>27.175074729890653</v>
      </c>
      <c r="O83">
        <f t="shared" si="6"/>
        <v>168.1</v>
      </c>
      <c r="P83">
        <f t="shared" si="6"/>
        <v>32.506384739549581</v>
      </c>
      <c r="Q83">
        <f t="shared" si="6"/>
        <v>54.193615260450429</v>
      </c>
      <c r="R83">
        <f t="shared" si="6"/>
        <v>80.274969452243496</v>
      </c>
      <c r="S83">
        <f t="shared" si="6"/>
        <v>28.325030547756498</v>
      </c>
      <c r="T83">
        <f t="shared" si="6"/>
        <v>258.8</v>
      </c>
      <c r="U83">
        <f t="shared" si="6"/>
        <v>323.7</v>
      </c>
      <c r="V83">
        <f t="shared" si="6"/>
        <v>129.30000000000001</v>
      </c>
      <c r="W83">
        <f t="shared" si="6"/>
        <v>212.1</v>
      </c>
      <c r="X83">
        <f t="shared" si="6"/>
        <v>289</v>
      </c>
      <c r="Y83">
        <f t="shared" si="6"/>
        <v>152.30000000000001</v>
      </c>
      <c r="Z83">
        <f t="shared" si="6"/>
        <v>100.6</v>
      </c>
      <c r="AA83">
        <f t="shared" si="6"/>
        <v>154.57504885299934</v>
      </c>
      <c r="AB83">
        <f t="shared" si="6"/>
        <v>0</v>
      </c>
      <c r="AC83">
        <f t="shared" si="6"/>
        <v>108.42495114700064</v>
      </c>
      <c r="AD83">
        <f t="shared" si="6"/>
        <v>741.7</v>
      </c>
      <c r="AE83">
        <f t="shared" si="6"/>
        <v>4316</v>
      </c>
      <c r="AF83">
        <f t="shared" si="6"/>
        <v>696.8</v>
      </c>
      <c r="AG83">
        <f t="shared" si="6"/>
        <v>1136</v>
      </c>
      <c r="AH83">
        <f t="shared" si="6"/>
        <v>196.8</v>
      </c>
      <c r="AI83">
        <f t="shared" si="6"/>
        <v>363.5</v>
      </c>
      <c r="AJ83">
        <f t="shared" si="6"/>
        <v>456.1</v>
      </c>
      <c r="AK83">
        <f t="shared" si="6"/>
        <v>1105.3</v>
      </c>
      <c r="AL83">
        <f t="shared" si="6"/>
        <v>914.8</v>
      </c>
      <c r="AM83">
        <f t="shared" si="6"/>
        <v>1628.8</v>
      </c>
      <c r="AN83">
        <f t="shared" si="6"/>
        <v>787.1</v>
      </c>
      <c r="AO83">
        <f t="shared" si="6"/>
        <v>1012.1</v>
      </c>
      <c r="AP83">
        <f t="shared" si="6"/>
        <v>903.2</v>
      </c>
      <c r="AQ83">
        <f t="shared" si="6"/>
        <v>900.8</v>
      </c>
      <c r="AR83">
        <f t="shared" si="6"/>
        <v>0</v>
      </c>
    </row>
    <row r="84" spans="1:44" x14ac:dyDescent="0.25">
      <c r="A84" t="s">
        <v>159</v>
      </c>
      <c r="C84">
        <f t="shared" si="1"/>
        <v>423.2</v>
      </c>
      <c r="D84">
        <f t="shared" si="6"/>
        <v>0</v>
      </c>
      <c r="E84">
        <f t="shared" si="6"/>
        <v>0</v>
      </c>
      <c r="F84">
        <f t="shared" si="6"/>
        <v>70</v>
      </c>
      <c r="G84">
        <f t="shared" si="6"/>
        <v>0.5</v>
      </c>
      <c r="H84">
        <f t="shared" si="6"/>
        <v>1874.9</v>
      </c>
      <c r="I84">
        <f t="shared" si="6"/>
        <v>984.7</v>
      </c>
      <c r="J84">
        <f t="shared" si="6"/>
        <v>240.4</v>
      </c>
      <c r="K84">
        <f t="shared" si="6"/>
        <v>791.2</v>
      </c>
      <c r="L84">
        <f t="shared" si="6"/>
        <v>1473.5</v>
      </c>
      <c r="M84">
        <f t="shared" si="6"/>
        <v>0</v>
      </c>
      <c r="N84">
        <f t="shared" si="6"/>
        <v>0</v>
      </c>
      <c r="O84">
        <f t="shared" si="6"/>
        <v>1592.6</v>
      </c>
      <c r="P84">
        <f t="shared" si="6"/>
        <v>1183.8</v>
      </c>
      <c r="Q84">
        <f t="shared" si="6"/>
        <v>0</v>
      </c>
      <c r="R84">
        <f t="shared" si="6"/>
        <v>1482.2757802418405</v>
      </c>
      <c r="S84">
        <f t="shared" si="6"/>
        <v>392.82421975815942</v>
      </c>
      <c r="T84">
        <f t="shared" si="6"/>
        <v>2019.6</v>
      </c>
      <c r="U84">
        <f t="shared" si="6"/>
        <v>7432.6</v>
      </c>
      <c r="V84">
        <f t="shared" si="6"/>
        <v>1985.8</v>
      </c>
      <c r="W84">
        <f t="shared" si="6"/>
        <v>2762.6</v>
      </c>
      <c r="X84">
        <f t="shared" si="6"/>
        <v>2877</v>
      </c>
      <c r="Y84">
        <f t="shared" si="6"/>
        <v>2126.1</v>
      </c>
      <c r="Z84">
        <f t="shared" si="6"/>
        <v>872.8</v>
      </c>
      <c r="AA84">
        <f t="shared" si="6"/>
        <v>3009.8874383307011</v>
      </c>
      <c r="AB84">
        <f t="shared" si="6"/>
        <v>85.912561669298796</v>
      </c>
      <c r="AC84">
        <f t="shared" si="6"/>
        <v>0</v>
      </c>
      <c r="AD84">
        <f t="shared" si="6"/>
        <v>8394</v>
      </c>
      <c r="AE84">
        <f t="shared" si="6"/>
        <v>14142.9</v>
      </c>
      <c r="AF84">
        <f t="shared" si="6"/>
        <v>6480</v>
      </c>
      <c r="AG84">
        <f t="shared" si="6"/>
        <v>2450.8000000000002</v>
      </c>
      <c r="AH84">
        <f t="shared" si="6"/>
        <v>1775.8</v>
      </c>
      <c r="AI84">
        <f t="shared" si="6"/>
        <v>2193.6</v>
      </c>
      <c r="AJ84">
        <f t="shared" si="6"/>
        <v>3950.8</v>
      </c>
      <c r="AK84">
        <f t="shared" si="6"/>
        <v>7987.6</v>
      </c>
      <c r="AL84">
        <f t="shared" si="6"/>
        <v>2330.5</v>
      </c>
      <c r="AM84">
        <f t="shared" si="6"/>
        <v>20294.7</v>
      </c>
      <c r="AN84">
        <f t="shared" si="6"/>
        <v>4773.3</v>
      </c>
      <c r="AO84">
        <f t="shared" si="6"/>
        <v>3415.5</v>
      </c>
      <c r="AP84">
        <f t="shared" si="6"/>
        <v>3637.4</v>
      </c>
      <c r="AQ84">
        <f t="shared" si="6"/>
        <v>4124.6000000000004</v>
      </c>
      <c r="AR84">
        <f t="shared" si="6"/>
        <v>0</v>
      </c>
    </row>
    <row r="85" spans="1:44" x14ac:dyDescent="0.25">
      <c r="A85" t="s">
        <v>160</v>
      </c>
      <c r="C85">
        <f t="shared" si="1"/>
        <v>35.4</v>
      </c>
      <c r="D85">
        <f t="shared" si="6"/>
        <v>0</v>
      </c>
      <c r="E85">
        <f t="shared" si="6"/>
        <v>0</v>
      </c>
      <c r="F85">
        <f t="shared" si="6"/>
        <v>3.6</v>
      </c>
      <c r="G85">
        <f t="shared" si="6"/>
        <v>0</v>
      </c>
      <c r="H85">
        <f t="shared" si="6"/>
        <v>97</v>
      </c>
      <c r="I85">
        <f t="shared" si="6"/>
        <v>73.7</v>
      </c>
      <c r="J85">
        <f t="shared" si="6"/>
        <v>13.7</v>
      </c>
      <c r="K85">
        <f t="shared" si="6"/>
        <v>51.1</v>
      </c>
      <c r="L85">
        <f t="shared" si="6"/>
        <v>79.3</v>
      </c>
      <c r="M85">
        <f t="shared" si="6"/>
        <v>100.71024366815888</v>
      </c>
      <c r="N85">
        <f t="shared" si="6"/>
        <v>75.989756331841107</v>
      </c>
      <c r="O85">
        <f t="shared" si="6"/>
        <v>85.2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0</v>
      </c>
      <c r="T85">
        <f t="shared" si="6"/>
        <v>110.3</v>
      </c>
      <c r="U85">
        <f t="shared" si="6"/>
        <v>180.5</v>
      </c>
      <c r="V85">
        <f t="shared" si="6"/>
        <v>65</v>
      </c>
      <c r="W85">
        <f t="shared" si="6"/>
        <v>106</v>
      </c>
      <c r="X85">
        <f t="shared" si="6"/>
        <v>101.7</v>
      </c>
      <c r="Y85">
        <f t="shared" si="6"/>
        <v>83</v>
      </c>
      <c r="Z85">
        <f t="shared" si="6"/>
        <v>36.299999999999997</v>
      </c>
      <c r="AA85">
        <f t="shared" si="6"/>
        <v>0</v>
      </c>
      <c r="AB85">
        <f t="shared" si="6"/>
        <v>0</v>
      </c>
      <c r="AC85">
        <f t="shared" si="6"/>
        <v>272.3</v>
      </c>
      <c r="AD85">
        <f t="shared" si="6"/>
        <v>256.39999999999998</v>
      </c>
      <c r="AE85">
        <f t="shared" si="6"/>
        <v>767.5</v>
      </c>
      <c r="AF85">
        <f t="shared" ref="D85:AR89" si="7">IFERROR(AF40,0)</f>
        <v>483.2</v>
      </c>
      <c r="AG85">
        <f t="shared" si="7"/>
        <v>166.5</v>
      </c>
      <c r="AH85">
        <f t="shared" si="7"/>
        <v>110.5</v>
      </c>
      <c r="AI85">
        <f t="shared" si="7"/>
        <v>91.7</v>
      </c>
      <c r="AJ85">
        <f t="shared" si="7"/>
        <v>115.3</v>
      </c>
      <c r="AK85">
        <f t="shared" si="7"/>
        <v>297.3</v>
      </c>
      <c r="AL85">
        <f t="shared" si="7"/>
        <v>201.6</v>
      </c>
      <c r="AM85">
        <f t="shared" si="7"/>
        <v>515.20000000000005</v>
      </c>
      <c r="AN85">
        <f t="shared" si="7"/>
        <v>578.20000000000005</v>
      </c>
      <c r="AO85">
        <f t="shared" si="7"/>
        <v>369</v>
      </c>
      <c r="AP85">
        <f t="shared" si="7"/>
        <v>409.9</v>
      </c>
      <c r="AQ85">
        <f t="shared" si="7"/>
        <v>442.7</v>
      </c>
      <c r="AR85">
        <f t="shared" si="7"/>
        <v>0</v>
      </c>
    </row>
    <row r="86" spans="1:44" x14ac:dyDescent="0.25">
      <c r="A86" t="s">
        <v>161</v>
      </c>
      <c r="C86">
        <f t="shared" si="1"/>
        <v>13.1</v>
      </c>
      <c r="D86">
        <f t="shared" si="7"/>
        <v>0</v>
      </c>
      <c r="E86">
        <f t="shared" si="7"/>
        <v>0</v>
      </c>
      <c r="F86">
        <f t="shared" si="7"/>
        <v>2.2999999999999998</v>
      </c>
      <c r="G86">
        <f t="shared" si="7"/>
        <v>0</v>
      </c>
      <c r="H86">
        <f t="shared" si="7"/>
        <v>38.6</v>
      </c>
      <c r="I86">
        <f t="shared" si="7"/>
        <v>34.5</v>
      </c>
      <c r="J86">
        <f t="shared" si="7"/>
        <v>6.9</v>
      </c>
      <c r="K86">
        <f t="shared" si="7"/>
        <v>26.4</v>
      </c>
      <c r="L86">
        <f t="shared" si="7"/>
        <v>36.700000000000003</v>
      </c>
      <c r="M86">
        <f t="shared" si="7"/>
        <v>84.310134606567644</v>
      </c>
      <c r="N86">
        <f t="shared" si="7"/>
        <v>9.8898653934323573</v>
      </c>
      <c r="O86">
        <f t="shared" si="7"/>
        <v>46.8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64.599999999999994</v>
      </c>
      <c r="U86">
        <f t="shared" si="7"/>
        <v>184.4</v>
      </c>
      <c r="V86">
        <f t="shared" si="7"/>
        <v>52.4</v>
      </c>
      <c r="W86">
        <f t="shared" si="7"/>
        <v>79.5</v>
      </c>
      <c r="X86">
        <f t="shared" si="7"/>
        <v>81.2</v>
      </c>
      <c r="Y86">
        <f t="shared" si="7"/>
        <v>37.6</v>
      </c>
      <c r="Z86">
        <f t="shared" si="7"/>
        <v>24.7</v>
      </c>
      <c r="AA86">
        <f t="shared" si="7"/>
        <v>0</v>
      </c>
      <c r="AB86">
        <f t="shared" si="7"/>
        <v>0</v>
      </c>
      <c r="AC86">
        <f t="shared" si="7"/>
        <v>99</v>
      </c>
      <c r="AD86">
        <f t="shared" si="7"/>
        <v>122.8</v>
      </c>
      <c r="AE86">
        <f t="shared" si="7"/>
        <v>385.5</v>
      </c>
      <c r="AF86">
        <f t="shared" si="7"/>
        <v>196.5</v>
      </c>
      <c r="AG86">
        <f t="shared" si="7"/>
        <v>66.2</v>
      </c>
      <c r="AH86">
        <f t="shared" si="7"/>
        <v>68.400000000000006</v>
      </c>
      <c r="AI86">
        <f t="shared" si="7"/>
        <v>73.599999999999994</v>
      </c>
      <c r="AJ86">
        <f t="shared" si="7"/>
        <v>217.1</v>
      </c>
      <c r="AK86">
        <f t="shared" si="7"/>
        <v>414.4</v>
      </c>
      <c r="AL86">
        <f t="shared" si="7"/>
        <v>57.5</v>
      </c>
      <c r="AM86">
        <f t="shared" si="7"/>
        <v>755</v>
      </c>
      <c r="AN86">
        <f t="shared" si="7"/>
        <v>491.7</v>
      </c>
      <c r="AO86">
        <f t="shared" si="7"/>
        <v>1261.7</v>
      </c>
      <c r="AP86">
        <f t="shared" si="7"/>
        <v>383.7</v>
      </c>
      <c r="AQ86">
        <f t="shared" si="7"/>
        <v>260.60000000000002</v>
      </c>
      <c r="AR86">
        <f t="shared" si="7"/>
        <v>0</v>
      </c>
    </row>
    <row r="87" spans="1:44" x14ac:dyDescent="0.25">
      <c r="A87" t="s">
        <v>162</v>
      </c>
      <c r="C87">
        <f t="shared" si="1"/>
        <v>185.5</v>
      </c>
      <c r="D87">
        <f t="shared" si="7"/>
        <v>0</v>
      </c>
      <c r="E87">
        <f t="shared" si="7"/>
        <v>0</v>
      </c>
      <c r="F87">
        <f t="shared" si="7"/>
        <v>1.4</v>
      </c>
      <c r="G87">
        <f t="shared" si="7"/>
        <v>0</v>
      </c>
      <c r="H87">
        <f t="shared" si="7"/>
        <v>494.8</v>
      </c>
      <c r="I87">
        <f t="shared" si="7"/>
        <v>42.2</v>
      </c>
      <c r="J87">
        <f t="shared" si="7"/>
        <v>55.3</v>
      </c>
      <c r="K87">
        <f t="shared" si="7"/>
        <v>162</v>
      </c>
      <c r="L87">
        <f t="shared" si="7"/>
        <v>159.80000000000001</v>
      </c>
      <c r="M87">
        <f t="shared" si="7"/>
        <v>883.94779204797703</v>
      </c>
      <c r="N87">
        <f t="shared" si="7"/>
        <v>320.25220795202296</v>
      </c>
      <c r="O87">
        <f t="shared" si="7"/>
        <v>343.5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424.5</v>
      </c>
      <c r="U87">
        <f t="shared" si="7"/>
        <v>602.1</v>
      </c>
      <c r="V87">
        <f t="shared" si="7"/>
        <v>307.8</v>
      </c>
      <c r="W87">
        <f t="shared" si="7"/>
        <v>458.3</v>
      </c>
      <c r="X87">
        <f t="shared" si="7"/>
        <v>451.6</v>
      </c>
      <c r="Y87">
        <f t="shared" si="7"/>
        <v>115.7</v>
      </c>
      <c r="Z87">
        <f t="shared" si="7"/>
        <v>229.7</v>
      </c>
      <c r="AA87">
        <f t="shared" si="7"/>
        <v>0</v>
      </c>
      <c r="AB87">
        <f t="shared" si="7"/>
        <v>0</v>
      </c>
      <c r="AC87">
        <f t="shared" si="7"/>
        <v>690.80000000000007</v>
      </c>
      <c r="AD87">
        <f t="shared" si="7"/>
        <v>751</v>
      </c>
      <c r="AE87">
        <f t="shared" si="7"/>
        <v>2586.6</v>
      </c>
      <c r="AF87">
        <f t="shared" si="7"/>
        <v>1764.3</v>
      </c>
      <c r="AG87">
        <f t="shared" si="7"/>
        <v>352.6</v>
      </c>
      <c r="AH87">
        <f t="shared" si="7"/>
        <v>328.8</v>
      </c>
      <c r="AI87">
        <f t="shared" si="7"/>
        <v>422.9</v>
      </c>
      <c r="AJ87">
        <f t="shared" si="7"/>
        <v>878.5</v>
      </c>
      <c r="AK87">
        <f t="shared" si="7"/>
        <v>4877.3999999999996</v>
      </c>
      <c r="AL87">
        <f t="shared" si="7"/>
        <v>222.8</v>
      </c>
      <c r="AM87">
        <f t="shared" si="7"/>
        <v>3438.9</v>
      </c>
      <c r="AN87">
        <f t="shared" si="7"/>
        <v>1073.0999999999999</v>
      </c>
      <c r="AO87">
        <f t="shared" si="7"/>
        <v>165.4</v>
      </c>
      <c r="AP87">
        <f t="shared" si="7"/>
        <v>7309.7</v>
      </c>
      <c r="AQ87">
        <f t="shared" si="7"/>
        <v>2841.4</v>
      </c>
      <c r="AR87">
        <f t="shared" si="7"/>
        <v>0</v>
      </c>
    </row>
    <row r="88" spans="1:44" x14ac:dyDescent="0.25">
      <c r="A88" t="s">
        <v>163</v>
      </c>
      <c r="C88">
        <f t="shared" si="1"/>
        <v>60.7</v>
      </c>
      <c r="D88">
        <f t="shared" si="7"/>
        <v>4.8</v>
      </c>
      <c r="E88">
        <f t="shared" si="7"/>
        <v>0</v>
      </c>
      <c r="F88">
        <f t="shared" si="7"/>
        <v>14.5</v>
      </c>
      <c r="G88">
        <f t="shared" si="7"/>
        <v>0</v>
      </c>
      <c r="H88">
        <f t="shared" si="7"/>
        <v>108.9</v>
      </c>
      <c r="I88">
        <f t="shared" si="7"/>
        <v>109.2</v>
      </c>
      <c r="J88">
        <f t="shared" si="7"/>
        <v>24.3</v>
      </c>
      <c r="K88">
        <f t="shared" si="7"/>
        <v>61.8</v>
      </c>
      <c r="L88">
        <f t="shared" si="7"/>
        <v>93.4</v>
      </c>
      <c r="M88">
        <f t="shared" si="7"/>
        <v>0</v>
      </c>
      <c r="N88">
        <f t="shared" si="7"/>
        <v>0</v>
      </c>
      <c r="O88">
        <f t="shared" si="7"/>
        <v>96.9</v>
      </c>
      <c r="P88">
        <f t="shared" si="7"/>
        <v>38.636498782857728</v>
      </c>
      <c r="Q88">
        <f t="shared" si="7"/>
        <v>42.563501217142274</v>
      </c>
      <c r="R88">
        <f t="shared" si="7"/>
        <v>248.95924300270059</v>
      </c>
      <c r="S88">
        <f t="shared" si="7"/>
        <v>125.64075699729946</v>
      </c>
      <c r="T88">
        <f t="shared" si="7"/>
        <v>118.8</v>
      </c>
      <c r="U88">
        <f t="shared" si="7"/>
        <v>341.9</v>
      </c>
      <c r="V88">
        <f t="shared" si="7"/>
        <v>102.9</v>
      </c>
      <c r="W88">
        <f t="shared" si="7"/>
        <v>147.30000000000001</v>
      </c>
      <c r="X88">
        <f t="shared" si="7"/>
        <v>176.5</v>
      </c>
      <c r="Y88">
        <f t="shared" si="7"/>
        <v>203.9</v>
      </c>
      <c r="Z88">
        <f t="shared" si="7"/>
        <v>68.3</v>
      </c>
      <c r="AA88">
        <f t="shared" si="7"/>
        <v>107.61804267039642</v>
      </c>
      <c r="AB88">
        <f t="shared" si="7"/>
        <v>18.667510223021125</v>
      </c>
      <c r="AC88">
        <f t="shared" si="7"/>
        <v>109.01444710658248</v>
      </c>
      <c r="AD88">
        <f t="shared" si="7"/>
        <v>456.4</v>
      </c>
      <c r="AE88">
        <f t="shared" si="7"/>
        <v>1050.8</v>
      </c>
      <c r="AF88">
        <f t="shared" si="7"/>
        <v>495.5</v>
      </c>
      <c r="AG88">
        <f t="shared" si="7"/>
        <v>480.3</v>
      </c>
      <c r="AH88">
        <f t="shared" si="7"/>
        <v>486.1</v>
      </c>
      <c r="AI88">
        <f t="shared" si="7"/>
        <v>194.8</v>
      </c>
      <c r="AJ88">
        <f t="shared" si="7"/>
        <v>385.7</v>
      </c>
      <c r="AK88">
        <f t="shared" si="7"/>
        <v>558.70000000000005</v>
      </c>
      <c r="AL88">
        <f t="shared" si="7"/>
        <v>104.8</v>
      </c>
      <c r="AM88">
        <f t="shared" si="7"/>
        <v>1085.9000000000001</v>
      </c>
      <c r="AN88">
        <f t="shared" si="7"/>
        <v>555.70000000000005</v>
      </c>
      <c r="AO88">
        <f t="shared" si="7"/>
        <v>594.5</v>
      </c>
      <c r="AP88">
        <f t="shared" si="7"/>
        <v>1168.5</v>
      </c>
      <c r="AQ88">
        <f t="shared" si="7"/>
        <v>3220.1</v>
      </c>
      <c r="AR88">
        <f t="shared" si="7"/>
        <v>0</v>
      </c>
    </row>
    <row r="89" spans="1:44" x14ac:dyDescent="0.2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R53"/>
  <sheetViews>
    <sheetView topLeftCell="R1" workbookViewId="0">
      <selection activeCell="B2" sqref="B2:AQ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4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4" x14ac:dyDescent="0.25">
      <c r="A2" t="s">
        <v>89</v>
      </c>
      <c r="B2" s="13" cm="1">
        <f t="array" ref="B2">SUMPRODUCT(SIOM!$C$48:$AR$89*(SIOM!$B$48:$B$89='FoGPbEaIC-isic'!$A2)*(SIOM!$C$47:$AR$47='FoGPbEaIC-isic'!B$1))/SUMPRODUCT(SIOM!$C$48:$AR$89*(SIOM!$B$48:$B$89='FoGPbEaIC-isic'!$A2))</f>
        <v>0.10793680543809681</v>
      </c>
      <c r="C2" s="13" cm="1">
        <f t="array" ref="C2">SUMPRODUCT(SIOM!$C$48:$AR$89*(SIOM!$B$48:$B$89='FoGPbEaIC-isic'!$A2)*(SIOM!$C$47:$AR$47='FoGPbEaIC-isic'!C$1))/SUMPRODUCT(SIOM!$C$48:$AR$89*(SIOM!$B$48:$B$89='FoGPbEaIC-isic'!$A2))</f>
        <v>0</v>
      </c>
      <c r="D2" s="13" cm="1">
        <f t="array" ref="D2">SUMPRODUCT(SIOM!$C$48:$AR$89*(SIOM!$B$48:$B$89='FoGPbEaIC-isic'!$A2)*(SIOM!$C$47:$AR$47='FoGPbEaIC-isic'!D$1))/SUMPRODUCT(SIOM!$C$48:$AR$89*(SIOM!$B$48:$B$89='FoGPbEaIC-isic'!$A2))</f>
        <v>0</v>
      </c>
      <c r="E2" s="13" cm="1">
        <f t="array" ref="E2">SUMPRODUCT(SIOM!$C$48:$AR$89*(SIOM!$B$48:$B$89='FoGPbEaIC-isic'!$A2)*(SIOM!$C$47:$AR$47='FoGPbEaIC-isic'!E$1))/SUMPRODUCT(SIOM!$C$48:$AR$89*(SIOM!$B$48:$B$89='FoGPbEaIC-isic'!$A2))</f>
        <v>7.9998902872189138E-5</v>
      </c>
      <c r="F2" s="13" cm="1">
        <f t="array" ref="F2">SUMPRODUCT(SIOM!$C$48:$AR$89*(SIOM!$B$48:$B$89='FoGPbEaIC-isic'!$A2)*(SIOM!$C$47:$AR$47='FoGPbEaIC-isic'!F$1))/SUMPRODUCT(SIOM!$C$48:$AR$89*(SIOM!$B$48:$B$89='FoGPbEaIC-isic'!$A2))</f>
        <v>0</v>
      </c>
      <c r="G2" s="13" cm="1">
        <f t="array" ref="G2">SUMPRODUCT(SIOM!$C$48:$AR$89*(SIOM!$B$48:$B$89='FoGPbEaIC-isic'!$A2)*(SIOM!$C$47:$AR$47='FoGPbEaIC-isic'!G$1))/SUMPRODUCT(SIOM!$C$48:$AR$89*(SIOM!$B$48:$B$89='FoGPbEaIC-isic'!$A2))</f>
        <v>0.6376758261600981</v>
      </c>
      <c r="H2" s="13" cm="1">
        <f t="array" ref="H2">SUMPRODUCT(SIOM!$C$48:$AR$89*(SIOM!$B$48:$B$89='FoGPbEaIC-isic'!$A2)*(SIOM!$C$47:$AR$47='FoGPbEaIC-isic'!H$1))/SUMPRODUCT(SIOM!$C$48:$AR$89*(SIOM!$B$48:$B$89='FoGPbEaIC-isic'!$A2))</f>
        <v>3.1231571681302642E-2</v>
      </c>
      <c r="I2" s="13" cm="1">
        <f t="array" ref="I2">SUMPRODUCT(SIOM!$C$48:$AR$89*(SIOM!$B$48:$B$89='FoGPbEaIC-isic'!$A2)*(SIOM!$C$47:$AR$47='FoGPbEaIC-isic'!I$1))/SUMPRODUCT(SIOM!$C$48:$AR$89*(SIOM!$B$48:$B$89='FoGPbEaIC-isic'!$A2))</f>
        <v>2.1473991213834771E-2</v>
      </c>
      <c r="J2" s="13" cm="1">
        <f t="array" ref="J2">SUMPRODUCT(SIOM!$C$48:$AR$89*(SIOM!$B$48:$B$89='FoGPbEaIC-isic'!$A2)*(SIOM!$C$47:$AR$47='FoGPbEaIC-isic'!J$1))/SUMPRODUCT(SIOM!$C$48:$AR$89*(SIOM!$B$48:$B$89='FoGPbEaIC-isic'!$A2))</f>
        <v>1.148327108656795E-2</v>
      </c>
      <c r="K2" s="13" cm="1">
        <f t="array" ref="K2">SUMPRODUCT(SIOM!$C$48:$AR$89*(SIOM!$B$48:$B$89='FoGPbEaIC-isic'!$A2)*(SIOM!$C$47:$AR$47='FoGPbEaIC-isic'!K$1))/SUMPRODUCT(SIOM!$C$48:$AR$89*(SIOM!$B$48:$B$89='FoGPbEaIC-isic'!$A2))</f>
        <v>1.4971223251795398E-3</v>
      </c>
      <c r="L2" s="13" cm="1">
        <f t="array" ref="L2">SUMPRODUCT(SIOM!$C$48:$AR$89*(SIOM!$B$48:$B$89='FoGPbEaIC-isic'!$A2)*(SIOM!$C$47:$AR$47='FoGPbEaIC-isic'!L$1))/SUMPRODUCT(SIOM!$C$48:$AR$89*(SIOM!$B$48:$B$89='FoGPbEaIC-isic'!$A2))</f>
        <v>0</v>
      </c>
      <c r="M2" s="13" cm="1">
        <f t="array" ref="M2">SUMPRODUCT(SIOM!$C$48:$AR$89*(SIOM!$B$48:$B$89='FoGPbEaIC-isic'!$A2)*(SIOM!$C$47:$AR$47='FoGPbEaIC-isic'!M$1))/SUMPRODUCT(SIOM!$C$48:$AR$89*(SIOM!$B$48:$B$89='FoGPbEaIC-isic'!$A2))</f>
        <v>0</v>
      </c>
      <c r="N2" s="13" cm="1">
        <f t="array" ref="N2">SUMPRODUCT(SIOM!$C$48:$AR$89*(SIOM!$B$48:$B$89='FoGPbEaIC-isic'!$A2)*(SIOM!$C$47:$AR$47='FoGPbEaIC-isic'!N$1))/SUMPRODUCT(SIOM!$C$48:$AR$89*(SIOM!$B$48:$B$89='FoGPbEaIC-isic'!$A2))</f>
        <v>1.352667163421758E-2</v>
      </c>
      <c r="O2" s="13" cm="1">
        <f t="array" ref="O2">SUMPRODUCT(SIOM!$C$48:$AR$89*(SIOM!$B$48:$B$89='FoGPbEaIC-isic'!$A2)*(SIOM!$C$47:$AR$47='FoGPbEaIC-isic'!O$1))/SUMPRODUCT(SIOM!$C$48:$AR$89*(SIOM!$B$48:$B$89='FoGPbEaIC-isic'!$A2))</f>
        <v>0</v>
      </c>
      <c r="P2" s="13" cm="1">
        <f t="array" ref="P2">SUMPRODUCT(SIOM!$C$48:$AR$89*(SIOM!$B$48:$B$89='FoGPbEaIC-isic'!$A2)*(SIOM!$C$47:$AR$47='FoGPbEaIC-isic'!P$1))/SUMPRODUCT(SIOM!$C$48:$AR$89*(SIOM!$B$48:$B$89='FoGPbEaIC-isic'!$A2))</f>
        <v>0</v>
      </c>
      <c r="Q2" s="13" cm="1">
        <f t="array" ref="Q2">SUMPRODUCT(SIOM!$C$48:$AR$89*(SIOM!$B$48:$B$89='FoGPbEaIC-isic'!$A2)*(SIOM!$C$47:$AR$47='FoGPbEaIC-isic'!Q$1))/SUMPRODUCT(SIOM!$C$48:$AR$89*(SIOM!$B$48:$B$89='FoGPbEaIC-isic'!$A2))</f>
        <v>0</v>
      </c>
      <c r="R2" s="13" cm="1">
        <f t="array" ref="R2">SUMPRODUCT(SIOM!$C$48:$AR$89*(SIOM!$B$48:$B$89='FoGPbEaIC-isic'!$A2)*(SIOM!$C$47:$AR$47='FoGPbEaIC-isic'!R$1))/SUMPRODUCT(SIOM!$C$48:$AR$89*(SIOM!$B$48:$B$89='FoGPbEaIC-isic'!$A2))</f>
        <v>0</v>
      </c>
      <c r="S2" s="13" cm="1">
        <f t="array" ref="S2">SUMPRODUCT(SIOM!$C$48:$AR$89*(SIOM!$B$48:$B$89='FoGPbEaIC-isic'!$A2)*(SIOM!$C$47:$AR$47='FoGPbEaIC-isic'!S$1))/SUMPRODUCT(SIOM!$C$48:$AR$89*(SIOM!$B$48:$B$89='FoGPbEaIC-isic'!$A2))</f>
        <v>7.2684717466731856E-4</v>
      </c>
      <c r="T2" s="13" cm="1">
        <f t="array" ref="T2">SUMPRODUCT(SIOM!$C$48:$AR$89*(SIOM!$B$48:$B$89='FoGPbEaIC-isic'!$A2)*(SIOM!$C$47:$AR$47='FoGPbEaIC-isic'!T$1))/SUMPRODUCT(SIOM!$C$48:$AR$89*(SIOM!$B$48:$B$89='FoGPbEaIC-isic'!$A2))</f>
        <v>4.8456478311154565E-4</v>
      </c>
      <c r="U2" s="13" cm="1">
        <f t="array" ref="U2">SUMPRODUCT(SIOM!$C$48:$AR$89*(SIOM!$B$48:$B$89='FoGPbEaIC-isic'!$A2)*(SIOM!$C$47:$AR$47='FoGPbEaIC-isic'!U$1))/SUMPRODUCT(SIOM!$C$48:$AR$89*(SIOM!$B$48:$B$89='FoGPbEaIC-isic'!$A2))</f>
        <v>4.8913614898995648E-4</v>
      </c>
      <c r="V2" s="13" cm="1">
        <f t="array" ref="V2">SUMPRODUCT(SIOM!$C$48:$AR$89*(SIOM!$B$48:$B$89='FoGPbEaIC-isic'!$A2)*(SIOM!$C$47:$AR$47='FoGPbEaIC-isic'!V$1))/SUMPRODUCT(SIOM!$C$48:$AR$89*(SIOM!$B$48:$B$89='FoGPbEaIC-isic'!$A2))</f>
        <v>6.8799056470082666E-4</v>
      </c>
      <c r="W2" s="13" cm="1">
        <f t="array" ref="W2">SUMPRODUCT(SIOM!$C$48:$AR$89*(SIOM!$B$48:$B$89='FoGPbEaIC-isic'!$A2)*(SIOM!$C$47:$AR$47='FoGPbEaIC-isic'!W$1))/SUMPRODUCT(SIOM!$C$48:$AR$89*(SIOM!$B$48:$B$89='FoGPbEaIC-isic'!$A2))</f>
        <v>4.3427975844902676E-4</v>
      </c>
      <c r="X2" s="13" cm="1">
        <f t="array" ref="X2">SUMPRODUCT(SIOM!$C$48:$AR$89*(SIOM!$B$48:$B$89='FoGPbEaIC-isic'!$A2)*(SIOM!$C$47:$AR$47='FoGPbEaIC-isic'!X$1))/SUMPRODUCT(SIOM!$C$48:$AR$89*(SIOM!$B$48:$B$89='FoGPbEaIC-isic'!$A2))</f>
        <v>7.7941788226904278E-4</v>
      </c>
      <c r="Y2" s="13" cm="1">
        <f t="array" ref="Y2">SUMPRODUCT(SIOM!$C$48:$AR$89*(SIOM!$B$48:$B$89='FoGPbEaIC-isic'!$A2)*(SIOM!$C$47:$AR$47='FoGPbEaIC-isic'!Y$1))/SUMPRODUCT(SIOM!$C$48:$AR$89*(SIOM!$B$48:$B$89='FoGPbEaIC-isic'!$A2))</f>
        <v>2.8525323081283441E-3</v>
      </c>
      <c r="Z2" s="13" cm="1">
        <f t="array" ref="Z2">SUMPRODUCT(SIOM!$C$48:$AR$89*(SIOM!$B$48:$B$89='FoGPbEaIC-isic'!$A2)*(SIOM!$C$47:$AR$47='FoGPbEaIC-isic'!Z$1))/SUMPRODUCT(SIOM!$C$48:$AR$89*(SIOM!$B$48:$B$89='FoGPbEaIC-isic'!$A2))</f>
        <v>0</v>
      </c>
      <c r="AA2" s="13" cm="1">
        <f t="array" ref="AA2">SUMPRODUCT(SIOM!$C$48:$AR$89*(SIOM!$B$48:$B$89='FoGPbEaIC-isic'!$A2)*(SIOM!$C$47:$AR$47='FoGPbEaIC-isic'!AA$1))/SUMPRODUCT(SIOM!$C$48:$AR$89*(SIOM!$B$48:$B$89='FoGPbEaIC-isic'!$A2))</f>
        <v>0</v>
      </c>
      <c r="AB2" s="13" cm="1">
        <f t="array" ref="AB2">SUMPRODUCT(SIOM!$C$48:$AR$89*(SIOM!$B$48:$B$89='FoGPbEaIC-isic'!$A2)*(SIOM!$C$47:$AR$47='FoGPbEaIC-isic'!AB$1))/SUMPRODUCT(SIOM!$C$48:$AR$89*(SIOM!$B$48:$B$89='FoGPbEaIC-isic'!$A2))</f>
        <v>0</v>
      </c>
      <c r="AC2" s="13" cm="1">
        <f t="array" ref="AC2">SUMPRODUCT(SIOM!$C$48:$AR$89*(SIOM!$B$48:$B$89='FoGPbEaIC-isic'!$A2)*(SIOM!$C$47:$AR$47='FoGPbEaIC-isic'!AC$1))/SUMPRODUCT(SIOM!$C$48:$AR$89*(SIOM!$B$48:$B$89='FoGPbEaIC-isic'!$A2))</f>
        <v>7.1724730632265581E-3</v>
      </c>
      <c r="AD2" s="13" cm="1">
        <f t="array" ref="AD2">SUMPRODUCT(SIOM!$C$48:$AR$89*(SIOM!$B$48:$B$89='FoGPbEaIC-isic'!$A2)*(SIOM!$C$47:$AR$47='FoGPbEaIC-isic'!AD$1))/SUMPRODUCT(SIOM!$C$48:$AR$89*(SIOM!$B$48:$B$89='FoGPbEaIC-isic'!$A2))</f>
        <v>3.6122933171202208E-2</v>
      </c>
      <c r="AE2" s="13" cm="1">
        <f t="array" ref="AE2">SUMPRODUCT(SIOM!$C$48:$AR$89*(SIOM!$B$48:$B$89='FoGPbEaIC-isic'!$A2)*(SIOM!$C$47:$AR$47='FoGPbEaIC-isic'!AE$1))/SUMPRODUCT(SIOM!$C$48:$AR$89*(SIOM!$B$48:$B$89='FoGPbEaIC-isic'!$A2))</f>
        <v>3.3439541400575065E-3</v>
      </c>
      <c r="AF2" s="13" cm="1">
        <f t="array" ref="AF2">SUMPRODUCT(SIOM!$C$48:$AR$89*(SIOM!$B$48:$B$89='FoGPbEaIC-isic'!$A2)*(SIOM!$C$47:$AR$47='FoGPbEaIC-isic'!AF$1))/SUMPRODUCT(SIOM!$C$48:$AR$89*(SIOM!$B$48:$B$89='FoGPbEaIC-isic'!$A2))</f>
        <v>8.2840006765621463E-2</v>
      </c>
      <c r="AG2" s="13" cm="1">
        <f t="array" ref="AG2">SUMPRODUCT(SIOM!$C$48:$AR$89*(SIOM!$B$48:$B$89='FoGPbEaIC-isic'!$A2)*(SIOM!$C$47:$AR$47='FoGPbEaIC-isic'!AG$1))/SUMPRODUCT(SIOM!$C$48:$AR$89*(SIOM!$B$48:$B$89='FoGPbEaIC-isic'!$A2))</f>
        <v>6.9713329645764821E-4</v>
      </c>
      <c r="AH2" s="13" cm="1">
        <f t="array" ref="AH2">SUMPRODUCT(SIOM!$C$48:$AR$89*(SIOM!$B$48:$B$89='FoGPbEaIC-isic'!$A2)*(SIOM!$C$47:$AR$47='FoGPbEaIC-isic'!AH$1))/SUMPRODUCT(SIOM!$C$48:$AR$89*(SIOM!$B$48:$B$89='FoGPbEaIC-isic'!$A2))</f>
        <v>7.0856171115367536E-5</v>
      </c>
      <c r="AI2" s="13" cm="1">
        <f t="array" ref="AI2">SUMPRODUCT(SIOM!$C$48:$AR$89*(SIOM!$B$48:$B$89='FoGPbEaIC-isic'!$A2)*(SIOM!$C$47:$AR$47='FoGPbEaIC-isic'!AI$1))/SUMPRODUCT(SIOM!$C$48:$AR$89*(SIOM!$B$48:$B$89='FoGPbEaIC-isic'!$A2))</f>
        <v>3.1999561148875655E-4</v>
      </c>
      <c r="AJ2" s="13" cm="1">
        <f t="array" ref="AJ2">SUMPRODUCT(SIOM!$C$48:$AR$89*(SIOM!$B$48:$B$89='FoGPbEaIC-isic'!$A2)*(SIOM!$C$47:$AR$47='FoGPbEaIC-isic'!AJ$1))/SUMPRODUCT(SIOM!$C$48:$AR$89*(SIOM!$B$48:$B$89='FoGPbEaIC-isic'!$A2))</f>
        <v>5.4856390540929697E-4</v>
      </c>
      <c r="AK2" s="13" cm="1">
        <f t="array" ref="AK2">SUMPRODUCT(SIOM!$C$48:$AR$89*(SIOM!$B$48:$B$89='FoGPbEaIC-isic'!$A2)*(SIOM!$C$47:$AR$47='FoGPbEaIC-isic'!AK$1))/SUMPRODUCT(SIOM!$C$48:$AR$89*(SIOM!$B$48:$B$89='FoGPbEaIC-isic'!$A2))</f>
        <v>9.4627273683103722E-4</v>
      </c>
      <c r="AL2" s="13" cm="1">
        <f t="array" ref="AL2">SUMPRODUCT(SIOM!$C$48:$AR$89*(SIOM!$B$48:$B$89='FoGPbEaIC-isic'!$A2)*(SIOM!$C$47:$AR$47='FoGPbEaIC-isic'!AL$1))/SUMPRODUCT(SIOM!$C$48:$AR$89*(SIOM!$B$48:$B$89='FoGPbEaIC-isic'!$A2))</f>
        <v>9.6592961010820381E-3</v>
      </c>
      <c r="AM2" s="13" cm="1">
        <f t="array" ref="AM2">SUMPRODUCT(SIOM!$C$48:$AR$89*(SIOM!$B$48:$B$89='FoGPbEaIC-isic'!$A2)*(SIOM!$C$47:$AR$47='FoGPbEaIC-isic'!AM$1))/SUMPRODUCT(SIOM!$C$48:$AR$89*(SIOM!$B$48:$B$89='FoGPbEaIC-isic'!$A2))</f>
        <v>8.397599118640655E-3</v>
      </c>
      <c r="AN2" s="13" cm="1">
        <f t="array" ref="AN2">SUMPRODUCT(SIOM!$C$48:$AR$89*(SIOM!$B$48:$B$89='FoGPbEaIC-isic'!$A2)*(SIOM!$C$47:$AR$47='FoGPbEaIC-isic'!AN$1))/SUMPRODUCT(SIOM!$C$48:$AR$89*(SIOM!$B$48:$B$89='FoGPbEaIC-isic'!$A2))</f>
        <v>6.3861981321398989E-3</v>
      </c>
      <c r="AO2" s="13" cm="1">
        <f t="array" ref="AO2">SUMPRODUCT(SIOM!$C$48:$AR$89*(SIOM!$B$48:$B$89='FoGPbEaIC-isic'!$A2)*(SIOM!$C$47:$AR$47='FoGPbEaIC-isic'!AO$1))/SUMPRODUCT(SIOM!$C$48:$AR$89*(SIOM!$B$48:$B$89='FoGPbEaIC-isic'!$A2))</f>
        <v>6.0684882035903481E-3</v>
      </c>
      <c r="AP2" s="13" cm="1">
        <f t="array" ref="AP2">SUMPRODUCT(SIOM!$C$48:$AR$89*(SIOM!$B$48:$B$89='FoGPbEaIC-isic'!$A2)*(SIOM!$C$47:$AR$47='FoGPbEaIC-isic'!AP$1))/SUMPRODUCT(SIOM!$C$48:$AR$89*(SIOM!$B$48:$B$89='FoGPbEaIC-isic'!$A2))</f>
        <v>6.0662025206511417E-3</v>
      </c>
      <c r="AQ2" s="13" cm="1">
        <f t="array" ref="AQ2">SUMPRODUCT(SIOM!$C$48:$AR$89*(SIOM!$B$48:$B$89='FoGPbEaIC-isic'!$A2)*(SIOM!$C$47:$AR$47='FoGPbEaIC-isic'!AQ$1))/SUMPRODUCT(SIOM!$C$48:$AR$89*(SIOM!$B$48:$B$89='FoGPbEaIC-isic'!$A2))</f>
        <v>0</v>
      </c>
      <c r="AR2" s="13"/>
    </row>
    <row r="3" spans="1:44" x14ac:dyDescent="0.25">
      <c r="A3" t="s">
        <v>90</v>
      </c>
      <c r="B3" s="13" cm="1">
        <f t="array" ref="B3">SUMPRODUCT(SIOM!$C$48:$AR$89*(SIOM!$B$48:$B$89='FoGPbEaIC-isic'!$A3)*(SIOM!$C$47:$AR$47='FoGPbEaIC-isic'!B$1))/SUMPRODUCT(SIOM!$C$48:$AR$89*(SIOM!$B$48:$B$89='FoGPbEaIC-isic'!$A3))</f>
        <v>0</v>
      </c>
      <c r="C3" s="13" cm="1">
        <f t="array" ref="C3">SUMPRODUCT(SIOM!$C$48:$AR$89*(SIOM!$B$48:$B$89='FoGPbEaIC-isic'!$A3)*(SIOM!$C$47:$AR$47='FoGPbEaIC-isic'!C$1))/SUMPRODUCT(SIOM!$C$48:$AR$89*(SIOM!$B$48:$B$89='FoGPbEaIC-isic'!$A3))</f>
        <v>0</v>
      </c>
      <c r="D3" s="13" cm="1">
        <f t="array" ref="D3">SUMPRODUCT(SIOM!$C$48:$AR$89*(SIOM!$B$48:$B$89='FoGPbEaIC-isic'!$A3)*(SIOM!$C$47:$AR$47='FoGPbEaIC-isic'!D$1))/SUMPRODUCT(SIOM!$C$48:$AR$89*(SIOM!$B$48:$B$89='FoGPbEaIC-isic'!$A3))</f>
        <v>0</v>
      </c>
      <c r="E3" s="13" cm="1">
        <f t="array" ref="E3">SUMPRODUCT(SIOM!$C$48:$AR$89*(SIOM!$B$48:$B$89='FoGPbEaIC-isic'!$A3)*(SIOM!$C$47:$AR$47='FoGPbEaIC-isic'!E$1))/SUMPRODUCT(SIOM!$C$48:$AR$89*(SIOM!$B$48:$B$89='FoGPbEaIC-isic'!$A3))</f>
        <v>0</v>
      </c>
      <c r="F3" s="13" cm="1">
        <f t="array" ref="F3">SUMPRODUCT(SIOM!$C$48:$AR$89*(SIOM!$B$48:$B$89='FoGPbEaIC-isic'!$A3)*(SIOM!$C$47:$AR$47='FoGPbEaIC-isic'!F$1))/SUMPRODUCT(SIOM!$C$48:$AR$89*(SIOM!$B$48:$B$89='FoGPbEaIC-isic'!$A3))</f>
        <v>0</v>
      </c>
      <c r="G3" s="13" cm="1">
        <f t="array" ref="G3">SUMPRODUCT(SIOM!$C$48:$AR$89*(SIOM!$B$48:$B$89='FoGPbEaIC-isic'!$A3)*(SIOM!$C$47:$AR$47='FoGPbEaIC-isic'!G$1))/SUMPRODUCT(SIOM!$C$48:$AR$89*(SIOM!$B$48:$B$89='FoGPbEaIC-isic'!$A3))</f>
        <v>0</v>
      </c>
      <c r="H3" s="13" cm="1">
        <f t="array" ref="H3">SUMPRODUCT(SIOM!$C$48:$AR$89*(SIOM!$B$48:$B$89='FoGPbEaIC-isic'!$A3)*(SIOM!$C$47:$AR$47='FoGPbEaIC-isic'!H$1))/SUMPRODUCT(SIOM!$C$48:$AR$89*(SIOM!$B$48:$B$89='FoGPbEaIC-isic'!$A3))</f>
        <v>0</v>
      </c>
      <c r="I3" s="13" cm="1">
        <f t="array" ref="I3">SUMPRODUCT(SIOM!$C$48:$AR$89*(SIOM!$B$48:$B$89='FoGPbEaIC-isic'!$A3)*(SIOM!$C$47:$AR$47='FoGPbEaIC-isic'!I$1))/SUMPRODUCT(SIOM!$C$48:$AR$89*(SIOM!$B$48:$B$89='FoGPbEaIC-isic'!$A3))</f>
        <v>0</v>
      </c>
      <c r="J3" s="13" cm="1">
        <f t="array" ref="J3">SUMPRODUCT(SIOM!$C$48:$AR$89*(SIOM!$B$48:$B$89='FoGPbEaIC-isic'!$A3)*(SIOM!$C$47:$AR$47='FoGPbEaIC-isic'!J$1))/SUMPRODUCT(SIOM!$C$48:$AR$89*(SIOM!$B$48:$B$89='FoGPbEaIC-isic'!$A3))</f>
        <v>0</v>
      </c>
      <c r="K3" s="13" cm="1">
        <f t="array" ref="K3">SUMPRODUCT(SIOM!$C$48:$AR$89*(SIOM!$B$48:$B$89='FoGPbEaIC-isic'!$A3)*(SIOM!$C$47:$AR$47='FoGPbEaIC-isic'!K$1))/SUMPRODUCT(SIOM!$C$48:$AR$89*(SIOM!$B$48:$B$89='FoGPbEaIC-isic'!$A3))</f>
        <v>0</v>
      </c>
      <c r="L3" s="13" cm="1">
        <f t="array" ref="L3">SUMPRODUCT(SIOM!$C$48:$AR$89*(SIOM!$B$48:$B$89='FoGPbEaIC-isic'!$A3)*(SIOM!$C$47:$AR$47='FoGPbEaIC-isic'!L$1))/SUMPRODUCT(SIOM!$C$48:$AR$89*(SIOM!$B$48:$B$89='FoGPbEaIC-isic'!$A3))</f>
        <v>0.86608096674299495</v>
      </c>
      <c r="M3" s="13" cm="1">
        <f t="array" ref="M3">SUMPRODUCT(SIOM!$C$48:$AR$89*(SIOM!$B$48:$B$89='FoGPbEaIC-isic'!$A3)*(SIOM!$C$47:$AR$47='FoGPbEaIC-isic'!M$1))/SUMPRODUCT(SIOM!$C$48:$AR$89*(SIOM!$B$48:$B$89='FoGPbEaIC-isic'!$A3))</f>
        <v>3.8879863163447013E-2</v>
      </c>
      <c r="N3" s="13" cm="1">
        <f t="array" ref="N3">SUMPRODUCT(SIOM!$C$48:$AR$89*(SIOM!$B$48:$B$89='FoGPbEaIC-isic'!$A3)*(SIOM!$C$47:$AR$47='FoGPbEaIC-isic'!N$1))/SUMPRODUCT(SIOM!$C$48:$AR$89*(SIOM!$B$48:$B$89='FoGPbEaIC-isic'!$A3))</f>
        <v>2.9249280415637492E-3</v>
      </c>
      <c r="O3" s="13" cm="1">
        <f t="array" ref="O3">SUMPRODUCT(SIOM!$C$48:$AR$89*(SIOM!$B$48:$B$89='FoGPbEaIC-isic'!$A3)*(SIOM!$C$47:$AR$47='FoGPbEaIC-isic'!O$1))/SUMPRODUCT(SIOM!$C$48:$AR$89*(SIOM!$B$48:$B$89='FoGPbEaIC-isic'!$A3))</f>
        <v>0</v>
      </c>
      <c r="P3" s="13" cm="1">
        <f t="array" ref="P3">SUMPRODUCT(SIOM!$C$48:$AR$89*(SIOM!$B$48:$B$89='FoGPbEaIC-isic'!$A3)*(SIOM!$C$47:$AR$47='FoGPbEaIC-isic'!P$1))/SUMPRODUCT(SIOM!$C$48:$AR$89*(SIOM!$B$48:$B$89='FoGPbEaIC-isic'!$A3))</f>
        <v>0</v>
      </c>
      <c r="Q3" s="13" cm="1">
        <f t="array" ref="Q3">SUMPRODUCT(SIOM!$C$48:$AR$89*(SIOM!$B$48:$B$89='FoGPbEaIC-isic'!$A3)*(SIOM!$C$47:$AR$47='FoGPbEaIC-isic'!Q$1))/SUMPRODUCT(SIOM!$C$48:$AR$89*(SIOM!$B$48:$B$89='FoGPbEaIC-isic'!$A3))</f>
        <v>9.0892113122577098E-2</v>
      </c>
      <c r="R3" s="13" cm="1">
        <f t="array" ref="R3">SUMPRODUCT(SIOM!$C$48:$AR$89*(SIOM!$B$48:$B$89='FoGPbEaIC-isic'!$A3)*(SIOM!$C$47:$AR$47='FoGPbEaIC-isic'!R$1))/SUMPRODUCT(SIOM!$C$48:$AR$89*(SIOM!$B$48:$B$89='FoGPbEaIC-isic'!$A3))</f>
        <v>0</v>
      </c>
      <c r="S3" s="13" cm="1">
        <f t="array" ref="S3">SUMPRODUCT(SIOM!$C$48:$AR$89*(SIOM!$B$48:$B$89='FoGPbEaIC-isic'!$A3)*(SIOM!$C$47:$AR$47='FoGPbEaIC-isic'!S$1))/SUMPRODUCT(SIOM!$C$48:$AR$89*(SIOM!$B$48:$B$89='FoGPbEaIC-isic'!$A3))</f>
        <v>0</v>
      </c>
      <c r="T3" s="13" cm="1">
        <f t="array" ref="T3">SUMPRODUCT(SIOM!$C$48:$AR$89*(SIOM!$B$48:$B$89='FoGPbEaIC-isic'!$A3)*(SIOM!$C$47:$AR$47='FoGPbEaIC-isic'!T$1))/SUMPRODUCT(SIOM!$C$48:$AR$89*(SIOM!$B$48:$B$89='FoGPbEaIC-isic'!$A3))</f>
        <v>0</v>
      </c>
      <c r="U3" s="13" cm="1">
        <f t="array" ref="U3">SUMPRODUCT(SIOM!$C$48:$AR$89*(SIOM!$B$48:$B$89='FoGPbEaIC-isic'!$A3)*(SIOM!$C$47:$AR$47='FoGPbEaIC-isic'!U$1))/SUMPRODUCT(SIOM!$C$48:$AR$89*(SIOM!$B$48:$B$89='FoGPbEaIC-isic'!$A3))</f>
        <v>1.2221289294172865E-3</v>
      </c>
      <c r="V3" s="13" cm="1">
        <f t="array" ref="V3">SUMPRODUCT(SIOM!$C$48:$AR$89*(SIOM!$B$48:$B$89='FoGPbEaIC-isic'!$A3)*(SIOM!$C$47:$AR$47='FoGPbEaIC-isic'!V$1))/SUMPRODUCT(SIOM!$C$48:$AR$89*(SIOM!$B$48:$B$89='FoGPbEaIC-isic'!$A3))</f>
        <v>0</v>
      </c>
      <c r="W3" s="13" cm="1">
        <f t="array" ref="W3">SUMPRODUCT(SIOM!$C$48:$AR$89*(SIOM!$B$48:$B$89='FoGPbEaIC-isic'!$A3)*(SIOM!$C$47:$AR$47='FoGPbEaIC-isic'!W$1))/SUMPRODUCT(SIOM!$C$48:$AR$89*(SIOM!$B$48:$B$89='FoGPbEaIC-isic'!$A3))</f>
        <v>0</v>
      </c>
      <c r="X3" s="13" cm="1">
        <f t="array" ref="X3">SUMPRODUCT(SIOM!$C$48:$AR$89*(SIOM!$B$48:$B$89='FoGPbEaIC-isic'!$A3)*(SIOM!$C$47:$AR$47='FoGPbEaIC-isic'!X$1))/SUMPRODUCT(SIOM!$C$48:$AR$89*(SIOM!$B$48:$B$89='FoGPbEaIC-isic'!$A3))</f>
        <v>0</v>
      </c>
      <c r="Y3" s="13" cm="1">
        <f t="array" ref="Y3">SUMPRODUCT(SIOM!$C$48:$AR$89*(SIOM!$B$48:$B$89='FoGPbEaIC-isic'!$A3)*(SIOM!$C$47:$AR$47='FoGPbEaIC-isic'!Y$1))/SUMPRODUCT(SIOM!$C$48:$AR$89*(SIOM!$B$48:$B$89='FoGPbEaIC-isic'!$A3))</f>
        <v>0</v>
      </c>
      <c r="Z3" s="13" cm="1">
        <f t="array" ref="Z3">SUMPRODUCT(SIOM!$C$48:$AR$89*(SIOM!$B$48:$B$89='FoGPbEaIC-isic'!$A3)*(SIOM!$C$47:$AR$47='FoGPbEaIC-isic'!Z$1))/SUMPRODUCT(SIOM!$C$48:$AR$89*(SIOM!$B$48:$B$89='FoGPbEaIC-isic'!$A3))</f>
        <v>0</v>
      </c>
      <c r="AA3" s="13" cm="1">
        <f t="array" ref="AA3">SUMPRODUCT(SIOM!$C$48:$AR$89*(SIOM!$B$48:$B$89='FoGPbEaIC-isic'!$A3)*(SIOM!$C$47:$AR$47='FoGPbEaIC-isic'!AA$1))/SUMPRODUCT(SIOM!$C$48:$AR$89*(SIOM!$B$48:$B$89='FoGPbEaIC-isic'!$A3))</f>
        <v>0</v>
      </c>
      <c r="AB3" s="13" cm="1">
        <f t="array" ref="AB3">SUMPRODUCT(SIOM!$C$48:$AR$89*(SIOM!$B$48:$B$89='FoGPbEaIC-isic'!$A3)*(SIOM!$C$47:$AR$47='FoGPbEaIC-isic'!AB$1))/SUMPRODUCT(SIOM!$C$48:$AR$89*(SIOM!$B$48:$B$89='FoGPbEaIC-isic'!$A3))</f>
        <v>0</v>
      </c>
      <c r="AC3" s="13" cm="1">
        <f t="array" ref="AC3">SUMPRODUCT(SIOM!$C$48:$AR$89*(SIOM!$B$48:$B$89='FoGPbEaIC-isic'!$A3)*(SIOM!$C$47:$AR$47='FoGPbEaIC-isic'!AC$1))/SUMPRODUCT(SIOM!$C$48:$AR$89*(SIOM!$B$48:$B$89='FoGPbEaIC-isic'!$A3))</f>
        <v>0</v>
      </c>
      <c r="AD3" s="13" cm="1">
        <f t="array" ref="AD3">SUMPRODUCT(SIOM!$C$48:$AR$89*(SIOM!$B$48:$B$89='FoGPbEaIC-isic'!$A3)*(SIOM!$C$47:$AR$47='FoGPbEaIC-isic'!AD$1))/SUMPRODUCT(SIOM!$C$48:$AR$89*(SIOM!$B$48:$B$89='FoGPbEaIC-isic'!$A3))</f>
        <v>0</v>
      </c>
      <c r="AE3" s="13" cm="1">
        <f t="array" ref="AE3">SUMPRODUCT(SIOM!$C$48:$AR$89*(SIOM!$B$48:$B$89='FoGPbEaIC-isic'!$A3)*(SIOM!$C$47:$AR$47='FoGPbEaIC-isic'!AE$1))/SUMPRODUCT(SIOM!$C$48:$AR$89*(SIOM!$B$48:$B$89='FoGPbEaIC-isic'!$A3))</f>
        <v>0</v>
      </c>
      <c r="AF3" s="13" cm="1">
        <f t="array" ref="AF3">SUMPRODUCT(SIOM!$C$48:$AR$89*(SIOM!$B$48:$B$89='FoGPbEaIC-isic'!$A3)*(SIOM!$C$47:$AR$47='FoGPbEaIC-isic'!AF$1))/SUMPRODUCT(SIOM!$C$48:$AR$89*(SIOM!$B$48:$B$89='FoGPbEaIC-isic'!$A3))</f>
        <v>0</v>
      </c>
      <c r="AG3" s="13" cm="1">
        <f t="array" ref="AG3">SUMPRODUCT(SIOM!$C$48:$AR$89*(SIOM!$B$48:$B$89='FoGPbEaIC-isic'!$A3)*(SIOM!$C$47:$AR$47='FoGPbEaIC-isic'!AG$1))/SUMPRODUCT(SIOM!$C$48:$AR$89*(SIOM!$B$48:$B$89='FoGPbEaIC-isic'!$A3))</f>
        <v>0</v>
      </c>
      <c r="AH3" s="13" cm="1">
        <f t="array" ref="AH3">SUMPRODUCT(SIOM!$C$48:$AR$89*(SIOM!$B$48:$B$89='FoGPbEaIC-isic'!$A3)*(SIOM!$C$47:$AR$47='FoGPbEaIC-isic'!AH$1))/SUMPRODUCT(SIOM!$C$48:$AR$89*(SIOM!$B$48:$B$89='FoGPbEaIC-isic'!$A3))</f>
        <v>0</v>
      </c>
      <c r="AI3" s="13" cm="1">
        <f t="array" ref="AI3">SUMPRODUCT(SIOM!$C$48:$AR$89*(SIOM!$B$48:$B$89='FoGPbEaIC-isic'!$A3)*(SIOM!$C$47:$AR$47='FoGPbEaIC-isic'!AI$1))/SUMPRODUCT(SIOM!$C$48:$AR$89*(SIOM!$B$48:$B$89='FoGPbEaIC-isic'!$A3))</f>
        <v>0</v>
      </c>
      <c r="AJ3" s="13" cm="1">
        <f t="array" ref="AJ3">SUMPRODUCT(SIOM!$C$48:$AR$89*(SIOM!$B$48:$B$89='FoGPbEaIC-isic'!$A3)*(SIOM!$C$47:$AR$47='FoGPbEaIC-isic'!AJ$1))/SUMPRODUCT(SIOM!$C$48:$AR$89*(SIOM!$B$48:$B$89='FoGPbEaIC-isic'!$A3))</f>
        <v>0</v>
      </c>
      <c r="AK3" s="13" cm="1">
        <f t="array" ref="AK3">SUMPRODUCT(SIOM!$C$48:$AR$89*(SIOM!$B$48:$B$89='FoGPbEaIC-isic'!$A3)*(SIOM!$C$47:$AR$47='FoGPbEaIC-isic'!AK$1))/SUMPRODUCT(SIOM!$C$48:$AR$89*(SIOM!$B$48:$B$89='FoGPbEaIC-isic'!$A3))</f>
        <v>0</v>
      </c>
      <c r="AL3" s="13" cm="1">
        <f t="array" ref="AL3">SUMPRODUCT(SIOM!$C$48:$AR$89*(SIOM!$B$48:$B$89='FoGPbEaIC-isic'!$A3)*(SIOM!$C$47:$AR$47='FoGPbEaIC-isic'!AL$1))/SUMPRODUCT(SIOM!$C$48:$AR$89*(SIOM!$B$48:$B$89='FoGPbEaIC-isic'!$A3))</f>
        <v>0</v>
      </c>
      <c r="AM3" s="13" cm="1">
        <f t="array" ref="AM3">SUMPRODUCT(SIOM!$C$48:$AR$89*(SIOM!$B$48:$B$89='FoGPbEaIC-isic'!$A3)*(SIOM!$C$47:$AR$47='FoGPbEaIC-isic'!AM$1))/SUMPRODUCT(SIOM!$C$48:$AR$89*(SIOM!$B$48:$B$89='FoGPbEaIC-isic'!$A3))</f>
        <v>0</v>
      </c>
      <c r="AN3" s="13" cm="1">
        <f t="array" ref="AN3">SUMPRODUCT(SIOM!$C$48:$AR$89*(SIOM!$B$48:$B$89='FoGPbEaIC-isic'!$A3)*(SIOM!$C$47:$AR$47='FoGPbEaIC-isic'!AN$1))/SUMPRODUCT(SIOM!$C$48:$AR$89*(SIOM!$B$48:$B$89='FoGPbEaIC-isic'!$A3))</f>
        <v>0</v>
      </c>
      <c r="AO3" s="13" cm="1">
        <f t="array" ref="AO3">SUMPRODUCT(SIOM!$C$48:$AR$89*(SIOM!$B$48:$B$89='FoGPbEaIC-isic'!$A3)*(SIOM!$C$47:$AR$47='FoGPbEaIC-isic'!AO$1))/SUMPRODUCT(SIOM!$C$48:$AR$89*(SIOM!$B$48:$B$89='FoGPbEaIC-isic'!$A3))</f>
        <v>0</v>
      </c>
      <c r="AP3" s="13" cm="1">
        <f t="array" ref="AP3">SUMPRODUCT(SIOM!$C$48:$AR$89*(SIOM!$B$48:$B$89='FoGPbEaIC-isic'!$A3)*(SIOM!$C$47:$AR$47='FoGPbEaIC-isic'!AP$1))/SUMPRODUCT(SIOM!$C$48:$AR$89*(SIOM!$B$48:$B$89='FoGPbEaIC-isic'!$A3))</f>
        <v>0</v>
      </c>
      <c r="AQ3" s="13" cm="1">
        <f t="array" ref="AQ3">SUMPRODUCT(SIOM!$C$48:$AR$89*(SIOM!$B$48:$B$89='FoGPbEaIC-isic'!$A3)*(SIOM!$C$47:$AR$47='FoGPbEaIC-isic'!AQ$1))/SUMPRODUCT(SIOM!$C$48:$AR$89*(SIOM!$B$48:$B$89='FoGPbEaIC-isic'!$A3))</f>
        <v>0</v>
      </c>
      <c r="AR3" s="13"/>
    </row>
    <row r="4" spans="1:44" x14ac:dyDescent="0.25">
      <c r="A4" t="s">
        <v>91</v>
      </c>
      <c r="B4" s="13" cm="1">
        <f t="array" ref="B4">SUMPRODUCT(SIOM!$C$48:$AR$89*(SIOM!$B$48:$B$89='FoGPbEaIC-isic'!$A4)*(SIOM!$C$47:$AR$47='FoGPbEaIC-isic'!B$1))/SUMPRODUCT(SIOM!$C$48:$AR$89*(SIOM!$B$48:$B$89='FoGPbEaIC-isic'!$A4))</f>
        <v>0</v>
      </c>
      <c r="C4" s="13" cm="1">
        <f t="array" ref="C4">SUMPRODUCT(SIOM!$C$48:$AR$89*(SIOM!$B$48:$B$89='FoGPbEaIC-isic'!$A4)*(SIOM!$C$47:$AR$47='FoGPbEaIC-isic'!C$1))/SUMPRODUCT(SIOM!$C$48:$AR$89*(SIOM!$B$48:$B$89='FoGPbEaIC-isic'!$A4))</f>
        <v>0</v>
      </c>
      <c r="D4" s="13" cm="1">
        <f t="array" ref="D4">SUMPRODUCT(SIOM!$C$48:$AR$89*(SIOM!$B$48:$B$89='FoGPbEaIC-isic'!$A4)*(SIOM!$C$47:$AR$47='FoGPbEaIC-isic'!D$1))/SUMPRODUCT(SIOM!$C$48:$AR$89*(SIOM!$B$48:$B$89='FoGPbEaIC-isic'!$A4))</f>
        <v>0</v>
      </c>
      <c r="E4" s="13" cm="1">
        <f t="array" ref="E4">SUMPRODUCT(SIOM!$C$48:$AR$89*(SIOM!$B$48:$B$89='FoGPbEaIC-isic'!$A4)*(SIOM!$C$47:$AR$47='FoGPbEaIC-isic'!E$1))/SUMPRODUCT(SIOM!$C$48:$AR$89*(SIOM!$B$48:$B$89='FoGPbEaIC-isic'!$A4))</f>
        <v>0</v>
      </c>
      <c r="F4" s="13" cm="1">
        <f t="array" ref="F4">SUMPRODUCT(SIOM!$C$48:$AR$89*(SIOM!$B$48:$B$89='FoGPbEaIC-isic'!$A4)*(SIOM!$C$47:$AR$47='FoGPbEaIC-isic'!F$1))/SUMPRODUCT(SIOM!$C$48:$AR$89*(SIOM!$B$48:$B$89='FoGPbEaIC-isic'!$A4))</f>
        <v>0</v>
      </c>
      <c r="G4" s="13" cm="1">
        <f t="array" ref="G4">SUMPRODUCT(SIOM!$C$48:$AR$89*(SIOM!$B$48:$B$89='FoGPbEaIC-isic'!$A4)*(SIOM!$C$47:$AR$47='FoGPbEaIC-isic'!G$1))/SUMPRODUCT(SIOM!$C$48:$AR$89*(SIOM!$B$48:$B$89='FoGPbEaIC-isic'!$A4))</f>
        <v>0</v>
      </c>
      <c r="H4" s="13" cm="1">
        <f t="array" ref="H4">SUMPRODUCT(SIOM!$C$48:$AR$89*(SIOM!$B$48:$B$89='FoGPbEaIC-isic'!$A4)*(SIOM!$C$47:$AR$47='FoGPbEaIC-isic'!H$1))/SUMPRODUCT(SIOM!$C$48:$AR$89*(SIOM!$B$48:$B$89='FoGPbEaIC-isic'!$A4))</f>
        <v>0</v>
      </c>
      <c r="I4" s="13" cm="1">
        <f t="array" ref="I4">SUMPRODUCT(SIOM!$C$48:$AR$89*(SIOM!$B$48:$B$89='FoGPbEaIC-isic'!$A4)*(SIOM!$C$47:$AR$47='FoGPbEaIC-isic'!I$1))/SUMPRODUCT(SIOM!$C$48:$AR$89*(SIOM!$B$48:$B$89='FoGPbEaIC-isic'!$A4))</f>
        <v>0</v>
      </c>
      <c r="J4" s="13" cm="1">
        <f t="array" ref="J4">SUMPRODUCT(SIOM!$C$48:$AR$89*(SIOM!$B$48:$B$89='FoGPbEaIC-isic'!$A4)*(SIOM!$C$47:$AR$47='FoGPbEaIC-isic'!J$1))/SUMPRODUCT(SIOM!$C$48:$AR$89*(SIOM!$B$48:$B$89='FoGPbEaIC-isic'!$A4))</f>
        <v>0</v>
      </c>
      <c r="K4" s="13" cm="1">
        <f t="array" ref="K4">SUMPRODUCT(SIOM!$C$48:$AR$89*(SIOM!$B$48:$B$89='FoGPbEaIC-isic'!$A4)*(SIOM!$C$47:$AR$47='FoGPbEaIC-isic'!K$1))/SUMPRODUCT(SIOM!$C$48:$AR$89*(SIOM!$B$48:$B$89='FoGPbEaIC-isic'!$A4))</f>
        <v>0</v>
      </c>
      <c r="L4" s="13" cm="1">
        <f t="array" ref="L4">SUMPRODUCT(SIOM!$C$48:$AR$89*(SIOM!$B$48:$B$89='FoGPbEaIC-isic'!$A4)*(SIOM!$C$47:$AR$47='FoGPbEaIC-isic'!L$1))/SUMPRODUCT(SIOM!$C$48:$AR$89*(SIOM!$B$48:$B$89='FoGPbEaIC-isic'!$A4))</f>
        <v>6.0718977695960519E-2</v>
      </c>
      <c r="M4" s="13" cm="1">
        <f t="array" ref="M4">SUMPRODUCT(SIOM!$C$48:$AR$89*(SIOM!$B$48:$B$89='FoGPbEaIC-isic'!$A4)*(SIOM!$C$47:$AR$47='FoGPbEaIC-isic'!M$1))/SUMPRODUCT(SIOM!$C$48:$AR$89*(SIOM!$B$48:$B$89='FoGPbEaIC-isic'!$A4))</f>
        <v>0.72103897071018186</v>
      </c>
      <c r="N4" s="13" cm="1">
        <f t="array" ref="N4">SUMPRODUCT(SIOM!$C$48:$AR$89*(SIOM!$B$48:$B$89='FoGPbEaIC-isic'!$A4)*(SIOM!$C$47:$AR$47='FoGPbEaIC-isic'!N$1))/SUMPRODUCT(SIOM!$C$48:$AR$89*(SIOM!$B$48:$B$89='FoGPbEaIC-isic'!$A4))</f>
        <v>6.2563365659901948E-2</v>
      </c>
      <c r="O4" s="13" cm="1">
        <f t="array" ref="O4">SUMPRODUCT(SIOM!$C$48:$AR$89*(SIOM!$B$48:$B$89='FoGPbEaIC-isic'!$A4)*(SIOM!$C$47:$AR$47='FoGPbEaIC-isic'!O$1))/SUMPRODUCT(SIOM!$C$48:$AR$89*(SIOM!$B$48:$B$89='FoGPbEaIC-isic'!$A4))</f>
        <v>0</v>
      </c>
      <c r="P4" s="13" cm="1">
        <f t="array" ref="P4">SUMPRODUCT(SIOM!$C$48:$AR$89*(SIOM!$B$48:$B$89='FoGPbEaIC-isic'!$A4)*(SIOM!$C$47:$AR$47='FoGPbEaIC-isic'!P$1))/SUMPRODUCT(SIOM!$C$48:$AR$89*(SIOM!$B$48:$B$89='FoGPbEaIC-isic'!$A4))</f>
        <v>0</v>
      </c>
      <c r="Q4" s="13" cm="1">
        <f t="array" ref="Q4">SUMPRODUCT(SIOM!$C$48:$AR$89*(SIOM!$B$48:$B$89='FoGPbEaIC-isic'!$A4)*(SIOM!$C$47:$AR$47='FoGPbEaIC-isic'!Q$1))/SUMPRODUCT(SIOM!$C$48:$AR$89*(SIOM!$B$48:$B$89='FoGPbEaIC-isic'!$A4))</f>
        <v>0</v>
      </c>
      <c r="R4" s="13" cm="1">
        <f t="array" ref="R4">SUMPRODUCT(SIOM!$C$48:$AR$89*(SIOM!$B$48:$B$89='FoGPbEaIC-isic'!$A4)*(SIOM!$C$47:$AR$47='FoGPbEaIC-isic'!R$1))/SUMPRODUCT(SIOM!$C$48:$AR$89*(SIOM!$B$48:$B$89='FoGPbEaIC-isic'!$A4))</f>
        <v>0</v>
      </c>
      <c r="S4" s="13" cm="1">
        <f t="array" ref="S4">SUMPRODUCT(SIOM!$C$48:$AR$89*(SIOM!$B$48:$B$89='FoGPbEaIC-isic'!$A4)*(SIOM!$C$47:$AR$47='FoGPbEaIC-isic'!S$1))/SUMPRODUCT(SIOM!$C$48:$AR$89*(SIOM!$B$48:$B$89='FoGPbEaIC-isic'!$A4))</f>
        <v>0</v>
      </c>
      <c r="T4" s="13" cm="1">
        <f t="array" ref="T4">SUMPRODUCT(SIOM!$C$48:$AR$89*(SIOM!$B$48:$B$89='FoGPbEaIC-isic'!$A4)*(SIOM!$C$47:$AR$47='FoGPbEaIC-isic'!T$1))/SUMPRODUCT(SIOM!$C$48:$AR$89*(SIOM!$B$48:$B$89='FoGPbEaIC-isic'!$A4))</f>
        <v>0</v>
      </c>
      <c r="U4" s="13" cm="1">
        <f t="array" ref="U4">SUMPRODUCT(SIOM!$C$48:$AR$89*(SIOM!$B$48:$B$89='FoGPbEaIC-isic'!$A4)*(SIOM!$C$47:$AR$47='FoGPbEaIC-isic'!U$1))/SUMPRODUCT(SIOM!$C$48:$AR$89*(SIOM!$B$48:$B$89='FoGPbEaIC-isic'!$A4))</f>
        <v>0</v>
      </c>
      <c r="V4" s="13" cm="1">
        <f t="array" ref="V4">SUMPRODUCT(SIOM!$C$48:$AR$89*(SIOM!$B$48:$B$89='FoGPbEaIC-isic'!$A4)*(SIOM!$C$47:$AR$47='FoGPbEaIC-isic'!V$1))/SUMPRODUCT(SIOM!$C$48:$AR$89*(SIOM!$B$48:$B$89='FoGPbEaIC-isic'!$A4))</f>
        <v>0</v>
      </c>
      <c r="W4" s="13" cm="1">
        <f t="array" ref="W4">SUMPRODUCT(SIOM!$C$48:$AR$89*(SIOM!$B$48:$B$89='FoGPbEaIC-isic'!$A4)*(SIOM!$C$47:$AR$47='FoGPbEaIC-isic'!W$1))/SUMPRODUCT(SIOM!$C$48:$AR$89*(SIOM!$B$48:$B$89='FoGPbEaIC-isic'!$A4))</f>
        <v>0</v>
      </c>
      <c r="X4" s="13" cm="1">
        <f t="array" ref="X4">SUMPRODUCT(SIOM!$C$48:$AR$89*(SIOM!$B$48:$B$89='FoGPbEaIC-isic'!$A4)*(SIOM!$C$47:$AR$47='FoGPbEaIC-isic'!X$1))/SUMPRODUCT(SIOM!$C$48:$AR$89*(SIOM!$B$48:$B$89='FoGPbEaIC-isic'!$A4))</f>
        <v>0</v>
      </c>
      <c r="Y4" s="13" cm="1">
        <f t="array" ref="Y4">SUMPRODUCT(SIOM!$C$48:$AR$89*(SIOM!$B$48:$B$89='FoGPbEaIC-isic'!$A4)*(SIOM!$C$47:$AR$47='FoGPbEaIC-isic'!Y$1))/SUMPRODUCT(SIOM!$C$48:$AR$89*(SIOM!$B$48:$B$89='FoGPbEaIC-isic'!$A4))</f>
        <v>0</v>
      </c>
      <c r="Z4" s="13" cm="1">
        <f t="array" ref="Z4">SUMPRODUCT(SIOM!$C$48:$AR$89*(SIOM!$B$48:$B$89='FoGPbEaIC-isic'!$A4)*(SIOM!$C$47:$AR$47='FoGPbEaIC-isic'!Z$1))/SUMPRODUCT(SIOM!$C$48:$AR$89*(SIOM!$B$48:$B$89='FoGPbEaIC-isic'!$A4))</f>
        <v>0</v>
      </c>
      <c r="AA4" s="13" cm="1">
        <f t="array" ref="AA4">SUMPRODUCT(SIOM!$C$48:$AR$89*(SIOM!$B$48:$B$89='FoGPbEaIC-isic'!$A4)*(SIOM!$C$47:$AR$47='FoGPbEaIC-isic'!AA$1))/SUMPRODUCT(SIOM!$C$48:$AR$89*(SIOM!$B$48:$B$89='FoGPbEaIC-isic'!$A4))</f>
        <v>0</v>
      </c>
      <c r="AB4" s="13" cm="1">
        <f t="array" ref="AB4">SUMPRODUCT(SIOM!$C$48:$AR$89*(SIOM!$B$48:$B$89='FoGPbEaIC-isic'!$A4)*(SIOM!$C$47:$AR$47='FoGPbEaIC-isic'!AB$1))/SUMPRODUCT(SIOM!$C$48:$AR$89*(SIOM!$B$48:$B$89='FoGPbEaIC-isic'!$A4))</f>
        <v>0</v>
      </c>
      <c r="AC4" s="13" cm="1">
        <f t="array" ref="AC4">SUMPRODUCT(SIOM!$C$48:$AR$89*(SIOM!$B$48:$B$89='FoGPbEaIC-isic'!$A4)*(SIOM!$C$47:$AR$47='FoGPbEaIC-isic'!AC$1))/SUMPRODUCT(SIOM!$C$48:$AR$89*(SIOM!$B$48:$B$89='FoGPbEaIC-isic'!$A4))</f>
        <v>0</v>
      </c>
      <c r="AD4" s="13" cm="1">
        <f t="array" ref="AD4">SUMPRODUCT(SIOM!$C$48:$AR$89*(SIOM!$B$48:$B$89='FoGPbEaIC-isic'!$A4)*(SIOM!$C$47:$AR$47='FoGPbEaIC-isic'!AD$1))/SUMPRODUCT(SIOM!$C$48:$AR$89*(SIOM!$B$48:$B$89='FoGPbEaIC-isic'!$A4))</f>
        <v>0</v>
      </c>
      <c r="AE4" s="13" cm="1">
        <f t="array" ref="AE4">SUMPRODUCT(SIOM!$C$48:$AR$89*(SIOM!$B$48:$B$89='FoGPbEaIC-isic'!$A4)*(SIOM!$C$47:$AR$47='FoGPbEaIC-isic'!AE$1))/SUMPRODUCT(SIOM!$C$48:$AR$89*(SIOM!$B$48:$B$89='FoGPbEaIC-isic'!$A4))</f>
        <v>0.15567868593395562</v>
      </c>
      <c r="AF4" s="13" cm="1">
        <f t="array" ref="AF4">SUMPRODUCT(SIOM!$C$48:$AR$89*(SIOM!$B$48:$B$89='FoGPbEaIC-isic'!$A4)*(SIOM!$C$47:$AR$47='FoGPbEaIC-isic'!AF$1))/SUMPRODUCT(SIOM!$C$48:$AR$89*(SIOM!$B$48:$B$89='FoGPbEaIC-isic'!$A4))</f>
        <v>0</v>
      </c>
      <c r="AG4" s="13" cm="1">
        <f t="array" ref="AG4">SUMPRODUCT(SIOM!$C$48:$AR$89*(SIOM!$B$48:$B$89='FoGPbEaIC-isic'!$A4)*(SIOM!$C$47:$AR$47='FoGPbEaIC-isic'!AG$1))/SUMPRODUCT(SIOM!$C$48:$AR$89*(SIOM!$B$48:$B$89='FoGPbEaIC-isic'!$A4))</f>
        <v>0</v>
      </c>
      <c r="AH4" s="13" cm="1">
        <f t="array" ref="AH4">SUMPRODUCT(SIOM!$C$48:$AR$89*(SIOM!$B$48:$B$89='FoGPbEaIC-isic'!$A4)*(SIOM!$C$47:$AR$47='FoGPbEaIC-isic'!AH$1))/SUMPRODUCT(SIOM!$C$48:$AR$89*(SIOM!$B$48:$B$89='FoGPbEaIC-isic'!$A4))</f>
        <v>0</v>
      </c>
      <c r="AI4" s="13" cm="1">
        <f t="array" ref="AI4">SUMPRODUCT(SIOM!$C$48:$AR$89*(SIOM!$B$48:$B$89='FoGPbEaIC-isic'!$A4)*(SIOM!$C$47:$AR$47='FoGPbEaIC-isic'!AI$1))/SUMPRODUCT(SIOM!$C$48:$AR$89*(SIOM!$B$48:$B$89='FoGPbEaIC-isic'!$A4))</f>
        <v>0</v>
      </c>
      <c r="AJ4" s="13" cm="1">
        <f t="array" ref="AJ4">SUMPRODUCT(SIOM!$C$48:$AR$89*(SIOM!$B$48:$B$89='FoGPbEaIC-isic'!$A4)*(SIOM!$C$47:$AR$47='FoGPbEaIC-isic'!AJ$1))/SUMPRODUCT(SIOM!$C$48:$AR$89*(SIOM!$B$48:$B$89='FoGPbEaIC-isic'!$A4))</f>
        <v>0</v>
      </c>
      <c r="AK4" s="13" cm="1">
        <f t="array" ref="AK4">SUMPRODUCT(SIOM!$C$48:$AR$89*(SIOM!$B$48:$B$89='FoGPbEaIC-isic'!$A4)*(SIOM!$C$47:$AR$47='FoGPbEaIC-isic'!AK$1))/SUMPRODUCT(SIOM!$C$48:$AR$89*(SIOM!$B$48:$B$89='FoGPbEaIC-isic'!$A4))</f>
        <v>0</v>
      </c>
      <c r="AL4" s="13" cm="1">
        <f t="array" ref="AL4">SUMPRODUCT(SIOM!$C$48:$AR$89*(SIOM!$B$48:$B$89='FoGPbEaIC-isic'!$A4)*(SIOM!$C$47:$AR$47='FoGPbEaIC-isic'!AL$1))/SUMPRODUCT(SIOM!$C$48:$AR$89*(SIOM!$B$48:$B$89='FoGPbEaIC-isic'!$A4))</f>
        <v>0</v>
      </c>
      <c r="AM4" s="13" cm="1">
        <f t="array" ref="AM4">SUMPRODUCT(SIOM!$C$48:$AR$89*(SIOM!$B$48:$B$89='FoGPbEaIC-isic'!$A4)*(SIOM!$C$47:$AR$47='FoGPbEaIC-isic'!AM$1))/SUMPRODUCT(SIOM!$C$48:$AR$89*(SIOM!$B$48:$B$89='FoGPbEaIC-isic'!$A4))</f>
        <v>0</v>
      </c>
      <c r="AN4" s="13" cm="1">
        <f t="array" ref="AN4">SUMPRODUCT(SIOM!$C$48:$AR$89*(SIOM!$B$48:$B$89='FoGPbEaIC-isic'!$A4)*(SIOM!$C$47:$AR$47='FoGPbEaIC-isic'!AN$1))/SUMPRODUCT(SIOM!$C$48:$AR$89*(SIOM!$B$48:$B$89='FoGPbEaIC-isic'!$A4))</f>
        <v>0</v>
      </c>
      <c r="AO4" s="13" cm="1">
        <f t="array" ref="AO4">SUMPRODUCT(SIOM!$C$48:$AR$89*(SIOM!$B$48:$B$89='FoGPbEaIC-isic'!$A4)*(SIOM!$C$47:$AR$47='FoGPbEaIC-isic'!AO$1))/SUMPRODUCT(SIOM!$C$48:$AR$89*(SIOM!$B$48:$B$89='FoGPbEaIC-isic'!$A4))</f>
        <v>0</v>
      </c>
      <c r="AP4" s="13" cm="1">
        <f t="array" ref="AP4">SUMPRODUCT(SIOM!$C$48:$AR$89*(SIOM!$B$48:$B$89='FoGPbEaIC-isic'!$A4)*(SIOM!$C$47:$AR$47='FoGPbEaIC-isic'!AP$1))/SUMPRODUCT(SIOM!$C$48:$AR$89*(SIOM!$B$48:$B$89='FoGPbEaIC-isic'!$A4))</f>
        <v>0</v>
      </c>
      <c r="AQ4" s="13" cm="1">
        <f t="array" ref="AQ4">SUMPRODUCT(SIOM!$C$48:$AR$89*(SIOM!$B$48:$B$89='FoGPbEaIC-isic'!$A4)*(SIOM!$C$47:$AR$47='FoGPbEaIC-isic'!AQ$1))/SUMPRODUCT(SIOM!$C$48:$AR$89*(SIOM!$B$48:$B$89='FoGPbEaIC-isic'!$A4))</f>
        <v>0</v>
      </c>
      <c r="AR4" s="13"/>
    </row>
    <row r="5" spans="1:44" x14ac:dyDescent="0.25">
      <c r="A5" t="s">
        <v>92</v>
      </c>
      <c r="B5" s="13" cm="1">
        <f t="array" ref="B5">SUMPRODUCT(SIOM!$C$48:$AR$89*(SIOM!$B$48:$B$89='FoGPbEaIC-isic'!$A5)*(SIOM!$C$47:$AR$47='FoGPbEaIC-isic'!B$1))/SUMPRODUCT(SIOM!$C$48:$AR$89*(SIOM!$B$48:$B$89='FoGPbEaIC-isic'!$A5))</f>
        <v>9.8926572858682609E-4</v>
      </c>
      <c r="C5" s="13" cm="1">
        <f t="array" ref="C5">SUMPRODUCT(SIOM!$C$48:$AR$89*(SIOM!$B$48:$B$89='FoGPbEaIC-isic'!$A5)*(SIOM!$C$47:$AR$47='FoGPbEaIC-isic'!C$1))/SUMPRODUCT(SIOM!$C$48:$AR$89*(SIOM!$B$48:$B$89='FoGPbEaIC-isic'!$A5))</f>
        <v>0</v>
      </c>
      <c r="D5" s="13" cm="1">
        <f t="array" ref="D5">SUMPRODUCT(SIOM!$C$48:$AR$89*(SIOM!$B$48:$B$89='FoGPbEaIC-isic'!$A5)*(SIOM!$C$47:$AR$47='FoGPbEaIC-isic'!D$1))/SUMPRODUCT(SIOM!$C$48:$AR$89*(SIOM!$B$48:$B$89='FoGPbEaIC-isic'!$A5))</f>
        <v>0</v>
      </c>
      <c r="E5" s="13" cm="1">
        <f t="array" ref="E5">SUMPRODUCT(SIOM!$C$48:$AR$89*(SIOM!$B$48:$B$89='FoGPbEaIC-isic'!$A5)*(SIOM!$C$47:$AR$47='FoGPbEaIC-isic'!E$1))/SUMPRODUCT(SIOM!$C$48:$AR$89*(SIOM!$B$48:$B$89='FoGPbEaIC-isic'!$A5))</f>
        <v>2.5100772217874693E-3</v>
      </c>
      <c r="F5" s="13" cm="1">
        <f t="array" ref="F5">SUMPRODUCT(SIOM!$C$48:$AR$89*(SIOM!$B$48:$B$89='FoGPbEaIC-isic'!$A5)*(SIOM!$C$47:$AR$47='FoGPbEaIC-isic'!F$1))/SUMPRODUCT(SIOM!$C$48:$AR$89*(SIOM!$B$48:$B$89='FoGPbEaIC-isic'!$A5))</f>
        <v>0</v>
      </c>
      <c r="G5" s="13" cm="1">
        <f t="array" ref="G5">SUMPRODUCT(SIOM!$C$48:$AR$89*(SIOM!$B$48:$B$89='FoGPbEaIC-isic'!$A5)*(SIOM!$C$47:$AR$47='FoGPbEaIC-isic'!G$1))/SUMPRODUCT(SIOM!$C$48:$AR$89*(SIOM!$B$48:$B$89='FoGPbEaIC-isic'!$A5))</f>
        <v>1.1000044295480381E-3</v>
      </c>
      <c r="H5" s="13" cm="1">
        <f t="array" ref="H5">SUMPRODUCT(SIOM!$C$48:$AR$89*(SIOM!$B$48:$B$89='FoGPbEaIC-isic'!$A5)*(SIOM!$C$47:$AR$47='FoGPbEaIC-isic'!H$1))/SUMPRODUCT(SIOM!$C$48:$AR$89*(SIOM!$B$48:$B$89='FoGPbEaIC-isic'!$A5))</f>
        <v>4.9463286429341305E-4</v>
      </c>
      <c r="I5" s="13" cm="1">
        <f t="array" ref="I5">SUMPRODUCT(SIOM!$C$48:$AR$89*(SIOM!$B$48:$B$89='FoGPbEaIC-isic'!$A5)*(SIOM!$C$47:$AR$47='FoGPbEaIC-isic'!I$1))/SUMPRODUCT(SIOM!$C$48:$AR$89*(SIOM!$B$48:$B$89='FoGPbEaIC-isic'!$A5))</f>
        <v>1.5503418134569664E-4</v>
      </c>
      <c r="J5" s="13" cm="1">
        <f t="array" ref="J5">SUMPRODUCT(SIOM!$C$48:$AR$89*(SIOM!$B$48:$B$89='FoGPbEaIC-isic'!$A5)*(SIOM!$C$47:$AR$47='FoGPbEaIC-isic'!J$1))/SUMPRODUCT(SIOM!$C$48:$AR$89*(SIOM!$B$48:$B$89='FoGPbEaIC-isic'!$A5))</f>
        <v>1.8825579163406019E-3</v>
      </c>
      <c r="K5" s="13" cm="1">
        <f t="array" ref="K5">SUMPRODUCT(SIOM!$C$48:$AR$89*(SIOM!$B$48:$B$89='FoGPbEaIC-isic'!$A5)*(SIOM!$C$47:$AR$47='FoGPbEaIC-isic'!K$1))/SUMPRODUCT(SIOM!$C$48:$AR$89*(SIOM!$B$48:$B$89='FoGPbEaIC-isic'!$A5))</f>
        <v>3.8042435070208318E-2</v>
      </c>
      <c r="L5" s="13" cm="1">
        <f t="array" ref="L5">SUMPRODUCT(SIOM!$C$48:$AR$89*(SIOM!$B$48:$B$89='FoGPbEaIC-isic'!$A5)*(SIOM!$C$47:$AR$47='FoGPbEaIC-isic'!L$1))/SUMPRODUCT(SIOM!$C$48:$AR$89*(SIOM!$B$48:$B$89='FoGPbEaIC-isic'!$A5))</f>
        <v>4.5855054554824436E-2</v>
      </c>
      <c r="M5" s="13" cm="1">
        <f t="array" ref="M5">SUMPRODUCT(SIOM!$C$48:$AR$89*(SIOM!$B$48:$B$89='FoGPbEaIC-isic'!$A5)*(SIOM!$C$47:$AR$47='FoGPbEaIC-isic'!M$1))/SUMPRODUCT(SIOM!$C$48:$AR$89*(SIOM!$B$48:$B$89='FoGPbEaIC-isic'!$A5))</f>
        <v>2.4934622848406655E-3</v>
      </c>
      <c r="N5" s="13" cm="1">
        <f t="array" ref="N5">SUMPRODUCT(SIOM!$C$48:$AR$89*(SIOM!$B$48:$B$89='FoGPbEaIC-isic'!$A5)*(SIOM!$C$47:$AR$47='FoGPbEaIC-isic'!N$1))/SUMPRODUCT(SIOM!$C$48:$AR$89*(SIOM!$B$48:$B$89='FoGPbEaIC-isic'!$A5))</f>
        <v>1.3657773118549465E-3</v>
      </c>
      <c r="O5" s="13" cm="1">
        <f t="array" ref="O5">SUMPRODUCT(SIOM!$C$48:$AR$89*(SIOM!$B$48:$B$89='FoGPbEaIC-isic'!$A5)*(SIOM!$C$47:$AR$47='FoGPbEaIC-isic'!O$1))/SUMPRODUCT(SIOM!$C$48:$AR$89*(SIOM!$B$48:$B$89='FoGPbEaIC-isic'!$A5))</f>
        <v>9.0025115459255558E-4</v>
      </c>
      <c r="P5" s="13" cm="1">
        <f t="array" ref="P5">SUMPRODUCT(SIOM!$C$48:$AR$89*(SIOM!$B$48:$B$89='FoGPbEaIC-isic'!$A5)*(SIOM!$C$47:$AR$47='FoGPbEaIC-isic'!P$1))/SUMPRODUCT(SIOM!$C$48:$AR$89*(SIOM!$B$48:$B$89='FoGPbEaIC-isic'!$A5))</f>
        <v>5.4587220607038682E-2</v>
      </c>
      <c r="Q5" s="13" cm="1">
        <f t="array" ref="Q5">SUMPRODUCT(SIOM!$C$48:$AR$89*(SIOM!$B$48:$B$89='FoGPbEaIC-isic'!$A5)*(SIOM!$C$47:$AR$47='FoGPbEaIC-isic'!Q$1))/SUMPRODUCT(SIOM!$C$48:$AR$89*(SIOM!$B$48:$B$89='FoGPbEaIC-isic'!$A5))</f>
        <v>0.57081682139919898</v>
      </c>
      <c r="R5" s="13" cm="1">
        <f t="array" ref="R5">SUMPRODUCT(SIOM!$C$48:$AR$89*(SIOM!$B$48:$B$89='FoGPbEaIC-isic'!$A5)*(SIOM!$C$47:$AR$47='FoGPbEaIC-isic'!R$1))/SUMPRODUCT(SIOM!$C$48:$AR$89*(SIOM!$B$48:$B$89='FoGPbEaIC-isic'!$A5))</f>
        <v>0.10289528750862187</v>
      </c>
      <c r="S5" s="13" cm="1">
        <f t="array" ref="S5">SUMPRODUCT(SIOM!$C$48:$AR$89*(SIOM!$B$48:$B$89='FoGPbEaIC-isic'!$A5)*(SIOM!$C$47:$AR$47='FoGPbEaIC-isic'!S$1))/SUMPRODUCT(SIOM!$C$48:$AR$89*(SIOM!$B$48:$B$89='FoGPbEaIC-isic'!$A5))</f>
        <v>3.3214227708299481E-2</v>
      </c>
      <c r="T5" s="13" cm="1">
        <f t="array" ref="T5">SUMPRODUCT(SIOM!$C$48:$AR$89*(SIOM!$B$48:$B$89='FoGPbEaIC-isic'!$A5)*(SIOM!$C$47:$AR$47='FoGPbEaIC-isic'!T$1))/SUMPRODUCT(SIOM!$C$48:$AR$89*(SIOM!$B$48:$B$89='FoGPbEaIC-isic'!$A5))</f>
        <v>1.052755917137921E-2</v>
      </c>
      <c r="U5" s="13" cm="1">
        <f t="array" ref="U5">SUMPRODUCT(SIOM!$C$48:$AR$89*(SIOM!$B$48:$B$89='FoGPbEaIC-isic'!$A5)*(SIOM!$C$47:$AR$47='FoGPbEaIC-isic'!U$1))/SUMPRODUCT(SIOM!$C$48:$AR$89*(SIOM!$B$48:$B$89='FoGPbEaIC-isic'!$A5))</f>
        <v>2.1188004783911873E-2</v>
      </c>
      <c r="V5" s="13" cm="1">
        <f t="array" ref="V5">SUMPRODUCT(SIOM!$C$48:$AR$89*(SIOM!$B$48:$B$89='FoGPbEaIC-isic'!$A5)*(SIOM!$C$47:$AR$47='FoGPbEaIC-isic'!V$1))/SUMPRODUCT(SIOM!$C$48:$AR$89*(SIOM!$B$48:$B$89='FoGPbEaIC-isic'!$A5))</f>
        <v>1.5584626515274551E-2</v>
      </c>
      <c r="W5" s="13" cm="1">
        <f t="array" ref="W5">SUMPRODUCT(SIOM!$C$48:$AR$89*(SIOM!$B$48:$B$89='FoGPbEaIC-isic'!$A5)*(SIOM!$C$47:$AR$47='FoGPbEaIC-isic'!W$1))/SUMPRODUCT(SIOM!$C$48:$AR$89*(SIOM!$B$48:$B$89='FoGPbEaIC-isic'!$A5))</f>
        <v>5.8470034107519879E-3</v>
      </c>
      <c r="X5" s="13" cm="1">
        <f t="array" ref="X5">SUMPRODUCT(SIOM!$C$48:$AR$89*(SIOM!$B$48:$B$89='FoGPbEaIC-isic'!$A5)*(SIOM!$C$47:$AR$47='FoGPbEaIC-isic'!X$1))/SUMPRODUCT(SIOM!$C$48:$AR$89*(SIOM!$B$48:$B$89='FoGPbEaIC-isic'!$A5))</f>
        <v>5.6919692294062907E-3</v>
      </c>
      <c r="Y5" s="13" cm="1">
        <f t="array" ref="Y5">SUMPRODUCT(SIOM!$C$48:$AR$89*(SIOM!$B$48:$B$89='FoGPbEaIC-isic'!$A5)*(SIOM!$C$47:$AR$47='FoGPbEaIC-isic'!Y$1))/SUMPRODUCT(SIOM!$C$48:$AR$89*(SIOM!$B$48:$B$89='FoGPbEaIC-isic'!$A5))</f>
        <v>5.3228402262022511E-3</v>
      </c>
      <c r="Z5" s="13" cm="1">
        <f t="array" ref="Z5">SUMPRODUCT(SIOM!$C$48:$AR$89*(SIOM!$B$48:$B$89='FoGPbEaIC-isic'!$A5)*(SIOM!$C$47:$AR$47='FoGPbEaIC-isic'!Z$1))/SUMPRODUCT(SIOM!$C$48:$AR$89*(SIOM!$B$48:$B$89='FoGPbEaIC-isic'!$A5))</f>
        <v>0</v>
      </c>
      <c r="AA5" s="13" cm="1">
        <f t="array" ref="AA5">SUMPRODUCT(SIOM!$C$48:$AR$89*(SIOM!$B$48:$B$89='FoGPbEaIC-isic'!$A5)*(SIOM!$C$47:$AR$47='FoGPbEaIC-isic'!AA$1))/SUMPRODUCT(SIOM!$C$48:$AR$89*(SIOM!$B$48:$B$89='FoGPbEaIC-isic'!$A5))</f>
        <v>0</v>
      </c>
      <c r="AB5" s="13" cm="1">
        <f t="array" ref="AB5">SUMPRODUCT(SIOM!$C$48:$AR$89*(SIOM!$B$48:$B$89='FoGPbEaIC-isic'!$A5)*(SIOM!$C$47:$AR$47='FoGPbEaIC-isic'!AB$1))/SUMPRODUCT(SIOM!$C$48:$AR$89*(SIOM!$B$48:$B$89='FoGPbEaIC-isic'!$A5))</f>
        <v>8.5121148138851532E-3</v>
      </c>
      <c r="AC5" s="13" cm="1">
        <f t="array" ref="AC5">SUMPRODUCT(SIOM!$C$48:$AR$89*(SIOM!$B$48:$B$89='FoGPbEaIC-isic'!$A5)*(SIOM!$C$47:$AR$47='FoGPbEaIC-isic'!AC$1))/SUMPRODUCT(SIOM!$C$48:$AR$89*(SIOM!$B$48:$B$89='FoGPbEaIC-isic'!$A5))</f>
        <v>6.0101584301681728E-2</v>
      </c>
      <c r="AD5" s="13" cm="1">
        <f t="array" ref="AD5">SUMPRODUCT(SIOM!$C$48:$AR$89*(SIOM!$B$48:$B$89='FoGPbEaIC-isic'!$A5)*(SIOM!$C$47:$AR$47='FoGPbEaIC-isic'!AD$1))/SUMPRODUCT(SIOM!$C$48:$AR$89*(SIOM!$B$48:$B$89='FoGPbEaIC-isic'!$A5))</f>
        <v>2.8496759047351859E-3</v>
      </c>
      <c r="AE5" s="13" cm="1">
        <f t="array" ref="AE5">SUMPRODUCT(SIOM!$C$48:$AR$89*(SIOM!$B$48:$B$89='FoGPbEaIC-isic'!$A5)*(SIOM!$C$47:$AR$47='FoGPbEaIC-isic'!AE$1))/SUMPRODUCT(SIOM!$C$48:$AR$89*(SIOM!$B$48:$B$89='FoGPbEaIC-isic'!$A5))</f>
        <v>1.0261786289072301E-3</v>
      </c>
      <c r="AF5" s="13" cm="1">
        <f t="array" ref="AF5">SUMPRODUCT(SIOM!$C$48:$AR$89*(SIOM!$B$48:$B$89='FoGPbEaIC-isic'!$A5)*(SIOM!$C$47:$AR$47='FoGPbEaIC-isic'!AF$1))/SUMPRODUCT(SIOM!$C$48:$AR$89*(SIOM!$B$48:$B$89='FoGPbEaIC-isic'!$A5))</f>
        <v>5.6845866493422106E-4</v>
      </c>
      <c r="AG5" s="13" cm="1">
        <f t="array" ref="AG5">SUMPRODUCT(SIOM!$C$48:$AR$89*(SIOM!$B$48:$B$89='FoGPbEaIC-isic'!$A5)*(SIOM!$C$47:$AR$47='FoGPbEaIC-isic'!AG$1))/SUMPRODUCT(SIOM!$C$48:$AR$89*(SIOM!$B$48:$B$89='FoGPbEaIC-isic'!$A5))</f>
        <v>5.906064051264634E-5</v>
      </c>
      <c r="AH5" s="13" cm="1">
        <f t="array" ref="AH5">SUMPRODUCT(SIOM!$C$48:$AR$89*(SIOM!$B$48:$B$89='FoGPbEaIC-isic'!$A5)*(SIOM!$C$47:$AR$47='FoGPbEaIC-isic'!AH$1))/SUMPRODUCT(SIOM!$C$48:$AR$89*(SIOM!$B$48:$B$89='FoGPbEaIC-isic'!$A5))</f>
        <v>1.4026902121753505E-4</v>
      </c>
      <c r="AI5" s="13" cm="1">
        <f t="array" ref="AI5">SUMPRODUCT(SIOM!$C$48:$AR$89*(SIOM!$B$48:$B$89='FoGPbEaIC-isic'!$A5)*(SIOM!$C$47:$AR$47='FoGPbEaIC-isic'!AI$1))/SUMPRODUCT(SIOM!$C$48:$AR$89*(SIOM!$B$48:$B$89='FoGPbEaIC-isic'!$A5))</f>
        <v>1.0335612089713108E-4</v>
      </c>
      <c r="AJ5" s="13" cm="1">
        <f t="array" ref="AJ5">SUMPRODUCT(SIOM!$C$48:$AR$89*(SIOM!$B$48:$B$89='FoGPbEaIC-isic'!$A5)*(SIOM!$C$47:$AR$47='FoGPbEaIC-isic'!AJ$1))/SUMPRODUCT(SIOM!$C$48:$AR$89*(SIOM!$B$48:$B$89='FoGPbEaIC-isic'!$A5))</f>
        <v>1.6241676140977743E-4</v>
      </c>
      <c r="AK5" s="13" cm="1">
        <f t="array" ref="AK5">SUMPRODUCT(SIOM!$C$48:$AR$89*(SIOM!$B$48:$B$89='FoGPbEaIC-isic'!$A5)*(SIOM!$C$47:$AR$47='FoGPbEaIC-isic'!AK$1))/SUMPRODUCT(SIOM!$C$48:$AR$89*(SIOM!$B$48:$B$89='FoGPbEaIC-isic'!$A5))</f>
        <v>1.528194073264724E-3</v>
      </c>
      <c r="AL5" s="13" cm="1">
        <f t="array" ref="AL5">SUMPRODUCT(SIOM!$C$48:$AR$89*(SIOM!$B$48:$B$89='FoGPbEaIC-isic'!$A5)*(SIOM!$C$47:$AR$47='FoGPbEaIC-isic'!AL$1))/SUMPRODUCT(SIOM!$C$48:$AR$89*(SIOM!$B$48:$B$89='FoGPbEaIC-isic'!$A5))</f>
        <v>8.2684896717704866E-4</v>
      </c>
      <c r="AM5" s="13" cm="1">
        <f t="array" ref="AM5">SUMPRODUCT(SIOM!$C$48:$AR$89*(SIOM!$B$48:$B$89='FoGPbEaIC-isic'!$A5)*(SIOM!$C$47:$AR$47='FoGPbEaIC-isic'!AM$1))/SUMPRODUCT(SIOM!$C$48:$AR$89*(SIOM!$B$48:$B$89='FoGPbEaIC-isic'!$A5))</f>
        <v>1.3657773118549465E-3</v>
      </c>
      <c r="AN5" s="13" cm="1">
        <f t="array" ref="AN5">SUMPRODUCT(SIOM!$C$48:$AR$89*(SIOM!$B$48:$B$89='FoGPbEaIC-isic'!$A5)*(SIOM!$C$47:$AR$47='FoGPbEaIC-isic'!AN$1))/SUMPRODUCT(SIOM!$C$48:$AR$89*(SIOM!$B$48:$B$89='FoGPbEaIC-isic'!$A5))</f>
        <v>2.2885998198650457E-4</v>
      </c>
      <c r="AO5" s="13" cm="1">
        <f t="array" ref="AO5">SUMPRODUCT(SIOM!$C$48:$AR$89*(SIOM!$B$48:$B$89='FoGPbEaIC-isic'!$A5)*(SIOM!$C$47:$AR$47='FoGPbEaIC-isic'!AO$1))/SUMPRODUCT(SIOM!$C$48:$AR$89*(SIOM!$B$48:$B$89='FoGPbEaIC-isic'!$A5))</f>
        <v>3.1006836269139329E-4</v>
      </c>
      <c r="AP5" s="13" cm="1">
        <f t="array" ref="AP5">SUMPRODUCT(SIOM!$C$48:$AR$89*(SIOM!$B$48:$B$89='FoGPbEaIC-isic'!$A5)*(SIOM!$C$47:$AR$47='FoGPbEaIC-isic'!AP$1))/SUMPRODUCT(SIOM!$C$48:$AR$89*(SIOM!$B$48:$B$89='FoGPbEaIC-isic'!$A5))</f>
        <v>7.5302316653624076E-4</v>
      </c>
      <c r="AQ5" s="13" cm="1">
        <f t="array" ref="AQ5">SUMPRODUCT(SIOM!$C$48:$AR$89*(SIOM!$B$48:$B$89='FoGPbEaIC-isic'!$A5)*(SIOM!$C$47:$AR$47='FoGPbEaIC-isic'!AQ$1))/SUMPRODUCT(SIOM!$C$48:$AR$89*(SIOM!$B$48:$B$89='FoGPbEaIC-isic'!$A5))</f>
        <v>0</v>
      </c>
      <c r="AR5" s="13"/>
    </row>
    <row r="6" spans="1:44" x14ac:dyDescent="0.25">
      <c r="A6" t="s">
        <v>93</v>
      </c>
      <c r="B6" s="13" cm="1">
        <f t="array" ref="B6">SUMPRODUCT(SIOM!$C$48:$AR$89*(SIOM!$B$48:$B$89='FoGPbEaIC-isic'!$A6)*(SIOM!$C$47:$AR$47='FoGPbEaIC-isic'!B$1))/SUMPRODUCT(SIOM!$C$48:$AR$89*(SIOM!$B$48:$B$89='FoGPbEaIC-isic'!$A6))</f>
        <v>8.5020618277307641E-2</v>
      </c>
      <c r="C6" s="13" cm="1">
        <f t="array" ref="C6">SUMPRODUCT(SIOM!$C$48:$AR$89*(SIOM!$B$48:$B$89='FoGPbEaIC-isic'!$A6)*(SIOM!$C$47:$AR$47='FoGPbEaIC-isic'!C$1))/SUMPRODUCT(SIOM!$C$48:$AR$89*(SIOM!$B$48:$B$89='FoGPbEaIC-isic'!$A6))</f>
        <v>0</v>
      </c>
      <c r="D6" s="13" cm="1">
        <f t="array" ref="D6">SUMPRODUCT(SIOM!$C$48:$AR$89*(SIOM!$B$48:$B$89='FoGPbEaIC-isic'!$A6)*(SIOM!$C$47:$AR$47='FoGPbEaIC-isic'!D$1))/SUMPRODUCT(SIOM!$C$48:$AR$89*(SIOM!$B$48:$B$89='FoGPbEaIC-isic'!$A6))</f>
        <v>0</v>
      </c>
      <c r="E6" s="13" cm="1">
        <f t="array" ref="E6">SUMPRODUCT(SIOM!$C$48:$AR$89*(SIOM!$B$48:$B$89='FoGPbEaIC-isic'!$A6)*(SIOM!$C$47:$AR$47='FoGPbEaIC-isic'!E$1))/SUMPRODUCT(SIOM!$C$48:$AR$89*(SIOM!$B$48:$B$89='FoGPbEaIC-isic'!$A6))</f>
        <v>2.8527536918198717E-5</v>
      </c>
      <c r="F6" s="13" cm="1">
        <f t="array" ref="F6">SUMPRODUCT(SIOM!$C$48:$AR$89*(SIOM!$B$48:$B$89='FoGPbEaIC-isic'!$A6)*(SIOM!$C$47:$AR$47='FoGPbEaIC-isic'!F$1))/SUMPRODUCT(SIOM!$C$48:$AR$89*(SIOM!$B$48:$B$89='FoGPbEaIC-isic'!$A6))</f>
        <v>0</v>
      </c>
      <c r="G6" s="13" cm="1">
        <f t="array" ref="G6">SUMPRODUCT(SIOM!$C$48:$AR$89*(SIOM!$B$48:$B$89='FoGPbEaIC-isic'!$A6)*(SIOM!$C$47:$AR$47='FoGPbEaIC-isic'!G$1))/SUMPRODUCT(SIOM!$C$48:$AR$89*(SIOM!$B$48:$B$89='FoGPbEaIC-isic'!$A6))</f>
        <v>0.34235041229422736</v>
      </c>
      <c r="H6" s="13" cm="1">
        <f t="array" ref="H6">SUMPRODUCT(SIOM!$C$48:$AR$89*(SIOM!$B$48:$B$89='FoGPbEaIC-isic'!$A6)*(SIOM!$C$47:$AR$47='FoGPbEaIC-isic'!H$1))/SUMPRODUCT(SIOM!$C$48:$AR$89*(SIOM!$B$48:$B$89='FoGPbEaIC-isic'!$A6))</f>
        <v>1.309128669176139E-2</v>
      </c>
      <c r="I6" s="13" cm="1">
        <f t="array" ref="I6">SUMPRODUCT(SIOM!$C$48:$AR$89*(SIOM!$B$48:$B$89='FoGPbEaIC-isic'!$A6)*(SIOM!$C$47:$AR$47='FoGPbEaIC-isic'!I$1))/SUMPRODUCT(SIOM!$C$48:$AR$89*(SIOM!$B$48:$B$89='FoGPbEaIC-isic'!$A6))</f>
        <v>5.1777479506530659E-4</v>
      </c>
      <c r="J6" s="13" cm="1">
        <f t="array" ref="J6">SUMPRODUCT(SIOM!$C$48:$AR$89*(SIOM!$B$48:$B$89='FoGPbEaIC-isic'!$A6)*(SIOM!$C$47:$AR$47='FoGPbEaIC-isic'!J$1))/SUMPRODUCT(SIOM!$C$48:$AR$89*(SIOM!$B$48:$B$89='FoGPbEaIC-isic'!$A6))</f>
        <v>3.7870305258908793E-3</v>
      </c>
      <c r="K6" s="13" cm="1">
        <f t="array" ref="K6">SUMPRODUCT(SIOM!$C$48:$AR$89*(SIOM!$B$48:$B$89='FoGPbEaIC-isic'!$A6)*(SIOM!$C$47:$AR$47='FoGPbEaIC-isic'!K$1))/SUMPRODUCT(SIOM!$C$48:$AR$89*(SIOM!$B$48:$B$89='FoGPbEaIC-isic'!$A6))</f>
        <v>2.558920061562425E-3</v>
      </c>
      <c r="L6" s="13" cm="1">
        <f t="array" ref="L6">SUMPRODUCT(SIOM!$C$48:$AR$89*(SIOM!$B$48:$B$89='FoGPbEaIC-isic'!$A6)*(SIOM!$C$47:$AR$47='FoGPbEaIC-isic'!L$1))/SUMPRODUCT(SIOM!$C$48:$AR$89*(SIOM!$B$48:$B$89='FoGPbEaIC-isic'!$A6))</f>
        <v>3.6519545225375205E-2</v>
      </c>
      <c r="M6" s="13" cm="1">
        <f t="array" ref="M6">SUMPRODUCT(SIOM!$C$48:$AR$89*(SIOM!$B$48:$B$89='FoGPbEaIC-isic'!$A6)*(SIOM!$C$47:$AR$47='FoGPbEaIC-isic'!M$1))/SUMPRODUCT(SIOM!$C$48:$AR$89*(SIOM!$B$48:$B$89='FoGPbEaIC-isic'!$A6))</f>
        <v>6.6768511761612932E-3</v>
      </c>
      <c r="N6" s="13" cm="1">
        <f t="array" ref="N6">SUMPRODUCT(SIOM!$C$48:$AR$89*(SIOM!$B$48:$B$89='FoGPbEaIC-isic'!$A6)*(SIOM!$C$47:$AR$47='FoGPbEaIC-isic'!N$1))/SUMPRODUCT(SIOM!$C$48:$AR$89*(SIOM!$B$48:$B$89='FoGPbEaIC-isic'!$A6))</f>
        <v>2.8556064455116915E-3</v>
      </c>
      <c r="O6" s="13" cm="1">
        <f t="array" ref="O6">SUMPRODUCT(SIOM!$C$48:$AR$89*(SIOM!$B$48:$B$89='FoGPbEaIC-isic'!$A6)*(SIOM!$C$47:$AR$47='FoGPbEaIC-isic'!O$1))/SUMPRODUCT(SIOM!$C$48:$AR$89*(SIOM!$B$48:$B$89='FoGPbEaIC-isic'!$A6))</f>
        <v>0</v>
      </c>
      <c r="P6" s="13" cm="1">
        <f t="array" ref="P6">SUMPRODUCT(SIOM!$C$48:$AR$89*(SIOM!$B$48:$B$89='FoGPbEaIC-isic'!$A6)*(SIOM!$C$47:$AR$47='FoGPbEaIC-isic'!P$1))/SUMPRODUCT(SIOM!$C$48:$AR$89*(SIOM!$B$48:$B$89='FoGPbEaIC-isic'!$A6))</f>
        <v>0</v>
      </c>
      <c r="Q6" s="13" cm="1">
        <f t="array" ref="Q6">SUMPRODUCT(SIOM!$C$48:$AR$89*(SIOM!$B$48:$B$89='FoGPbEaIC-isic'!$A6)*(SIOM!$C$47:$AR$47='FoGPbEaIC-isic'!Q$1))/SUMPRODUCT(SIOM!$C$48:$AR$89*(SIOM!$B$48:$B$89='FoGPbEaIC-isic'!$A6))</f>
        <v>0</v>
      </c>
      <c r="R6" s="13" cm="1">
        <f t="array" ref="R6">SUMPRODUCT(SIOM!$C$48:$AR$89*(SIOM!$B$48:$B$89='FoGPbEaIC-isic'!$A6)*(SIOM!$C$47:$AR$47='FoGPbEaIC-isic'!R$1))/SUMPRODUCT(SIOM!$C$48:$AR$89*(SIOM!$B$48:$B$89='FoGPbEaIC-isic'!$A6))</f>
        <v>0</v>
      </c>
      <c r="S6" s="13" cm="1">
        <f t="array" ref="S6">SUMPRODUCT(SIOM!$C$48:$AR$89*(SIOM!$B$48:$B$89='FoGPbEaIC-isic'!$A6)*(SIOM!$C$47:$AR$47='FoGPbEaIC-isic'!S$1))/SUMPRODUCT(SIOM!$C$48:$AR$89*(SIOM!$B$48:$B$89='FoGPbEaIC-isic'!$A6))</f>
        <v>9.8562640052376549E-4</v>
      </c>
      <c r="T6" s="13" cm="1">
        <f t="array" ref="T6">SUMPRODUCT(SIOM!$C$48:$AR$89*(SIOM!$B$48:$B$89='FoGPbEaIC-isic'!$A6)*(SIOM!$C$47:$AR$47='FoGPbEaIC-isic'!T$1))/SUMPRODUCT(SIOM!$C$48:$AR$89*(SIOM!$B$48:$B$89='FoGPbEaIC-isic'!$A6))</f>
        <v>1.8129249711515284E-3</v>
      </c>
      <c r="U6" s="13" cm="1">
        <f t="array" ref="U6">SUMPRODUCT(SIOM!$C$48:$AR$89*(SIOM!$B$48:$B$89='FoGPbEaIC-isic'!$A6)*(SIOM!$C$47:$AR$47='FoGPbEaIC-isic'!U$1))/SUMPRODUCT(SIOM!$C$48:$AR$89*(SIOM!$B$48:$B$89='FoGPbEaIC-isic'!$A6))</f>
        <v>7.4599509041089638E-4</v>
      </c>
      <c r="V6" s="13" cm="1">
        <f t="array" ref="V6">SUMPRODUCT(SIOM!$C$48:$AR$89*(SIOM!$B$48:$B$89='FoGPbEaIC-isic'!$A6)*(SIOM!$C$47:$AR$47='FoGPbEaIC-isic'!V$1))/SUMPRODUCT(SIOM!$C$48:$AR$89*(SIOM!$B$48:$B$89='FoGPbEaIC-isic'!$A6))</f>
        <v>1.2438006096334641E-3</v>
      </c>
      <c r="W6" s="13" cm="1">
        <f t="array" ref="W6">SUMPRODUCT(SIOM!$C$48:$AR$89*(SIOM!$B$48:$B$89='FoGPbEaIC-isic'!$A6)*(SIOM!$C$47:$AR$47='FoGPbEaIC-isic'!W$1))/SUMPRODUCT(SIOM!$C$48:$AR$89*(SIOM!$B$48:$B$89='FoGPbEaIC-isic'!$A6))</f>
        <v>9.827736468319458E-4</v>
      </c>
      <c r="X6" s="13" cm="1">
        <f t="array" ref="X6">SUMPRODUCT(SIOM!$C$48:$AR$89*(SIOM!$B$48:$B$89='FoGPbEaIC-isic'!$A6)*(SIOM!$C$47:$AR$47='FoGPbEaIC-isic'!X$1))/SUMPRODUCT(SIOM!$C$48:$AR$89*(SIOM!$B$48:$B$89='FoGPbEaIC-isic'!$A6))</f>
        <v>1.4848582965922431E-3</v>
      </c>
      <c r="Y6" s="13" cm="1">
        <f t="array" ref="Y6">SUMPRODUCT(SIOM!$C$48:$AR$89*(SIOM!$B$48:$B$89='FoGPbEaIC-isic'!$A6)*(SIOM!$C$47:$AR$47='FoGPbEaIC-isic'!Y$1))/SUMPRODUCT(SIOM!$C$48:$AR$89*(SIOM!$B$48:$B$89='FoGPbEaIC-isic'!$A6))</f>
        <v>1.0569452428192624E-3</v>
      </c>
      <c r="Z6" s="13" cm="1">
        <f t="array" ref="Z6">SUMPRODUCT(SIOM!$C$48:$AR$89*(SIOM!$B$48:$B$89='FoGPbEaIC-isic'!$A6)*(SIOM!$C$47:$AR$47='FoGPbEaIC-isic'!Z$1))/SUMPRODUCT(SIOM!$C$48:$AR$89*(SIOM!$B$48:$B$89='FoGPbEaIC-isic'!$A6))</f>
        <v>0</v>
      </c>
      <c r="AA6" s="13" cm="1">
        <f t="array" ref="AA6">SUMPRODUCT(SIOM!$C$48:$AR$89*(SIOM!$B$48:$B$89='FoGPbEaIC-isic'!$A6)*(SIOM!$C$47:$AR$47='FoGPbEaIC-isic'!AA$1))/SUMPRODUCT(SIOM!$C$48:$AR$89*(SIOM!$B$48:$B$89='FoGPbEaIC-isic'!$A6))</f>
        <v>0</v>
      </c>
      <c r="AB6" s="13" cm="1">
        <f t="array" ref="AB6">SUMPRODUCT(SIOM!$C$48:$AR$89*(SIOM!$B$48:$B$89='FoGPbEaIC-isic'!$A6)*(SIOM!$C$47:$AR$47='FoGPbEaIC-isic'!AB$1))/SUMPRODUCT(SIOM!$C$48:$AR$89*(SIOM!$B$48:$B$89='FoGPbEaIC-isic'!$A6))</f>
        <v>3.5317090704730008E-3</v>
      </c>
      <c r="AC6" s="13" cm="1">
        <f t="array" ref="AC6">SUMPRODUCT(SIOM!$C$48:$AR$89*(SIOM!$B$48:$B$89='FoGPbEaIC-isic'!$A6)*(SIOM!$C$47:$AR$47='FoGPbEaIC-isic'!AC$1))/SUMPRODUCT(SIOM!$C$48:$AR$89*(SIOM!$B$48:$B$89='FoGPbEaIC-isic'!$A6))</f>
        <v>5.0236992512947935E-3</v>
      </c>
      <c r="AD6" s="13" cm="1">
        <f t="array" ref="AD6">SUMPRODUCT(SIOM!$C$48:$AR$89*(SIOM!$B$48:$B$89='FoGPbEaIC-isic'!$A6)*(SIOM!$C$47:$AR$47='FoGPbEaIC-isic'!AD$1))/SUMPRODUCT(SIOM!$C$48:$AR$89*(SIOM!$B$48:$B$89='FoGPbEaIC-isic'!$A6))</f>
        <v>4.4140657873528874E-2</v>
      </c>
      <c r="AE6" s="13" cm="1">
        <f t="array" ref="AE6">SUMPRODUCT(SIOM!$C$48:$AR$89*(SIOM!$B$48:$B$89='FoGPbEaIC-isic'!$A6)*(SIOM!$C$47:$AR$47='FoGPbEaIC-isic'!AE$1))/SUMPRODUCT(SIOM!$C$48:$AR$89*(SIOM!$B$48:$B$89='FoGPbEaIC-isic'!$A6))</f>
        <v>3.2592710929042032E-3</v>
      </c>
      <c r="AF6" s="13" cm="1">
        <f t="array" ref="AF6">SUMPRODUCT(SIOM!$C$48:$AR$89*(SIOM!$B$48:$B$89='FoGPbEaIC-isic'!$A6)*(SIOM!$C$47:$AR$47='FoGPbEaIC-isic'!AF$1))/SUMPRODUCT(SIOM!$C$48:$AR$89*(SIOM!$B$48:$B$89='FoGPbEaIC-isic'!$A6))</f>
        <v>0.32906656472826806</v>
      </c>
      <c r="AG6" s="13" cm="1">
        <f t="array" ref="AG6">SUMPRODUCT(SIOM!$C$48:$AR$89*(SIOM!$B$48:$B$89='FoGPbEaIC-isic'!$A6)*(SIOM!$C$47:$AR$47='FoGPbEaIC-isic'!AG$1))/SUMPRODUCT(SIOM!$C$48:$AR$89*(SIOM!$B$48:$B$89='FoGPbEaIC-isic'!$A6))</f>
        <v>9.9703741529104514E-4</v>
      </c>
      <c r="AH6" s="13" cm="1">
        <f t="array" ref="AH6">SUMPRODUCT(SIOM!$C$48:$AR$89*(SIOM!$B$48:$B$89='FoGPbEaIC-isic'!$A6)*(SIOM!$C$47:$AR$47='FoGPbEaIC-isic'!AH$1))/SUMPRODUCT(SIOM!$C$48:$AR$89*(SIOM!$B$48:$B$89='FoGPbEaIC-isic'!$A6))</f>
        <v>2.6815884703106796E-4</v>
      </c>
      <c r="AI6" s="13" cm="1">
        <f t="array" ref="AI6">SUMPRODUCT(SIOM!$C$48:$AR$89*(SIOM!$B$48:$B$89='FoGPbEaIC-isic'!$A6)*(SIOM!$C$47:$AR$47='FoGPbEaIC-isic'!AI$1))/SUMPRODUCT(SIOM!$C$48:$AR$89*(SIOM!$B$48:$B$89='FoGPbEaIC-isic'!$A6))</f>
        <v>7.0605653872541816E-4</v>
      </c>
      <c r="AJ6" s="13" cm="1">
        <f t="array" ref="AJ6">SUMPRODUCT(SIOM!$C$48:$AR$89*(SIOM!$B$48:$B$89='FoGPbEaIC-isic'!$A6)*(SIOM!$C$47:$AR$47='FoGPbEaIC-isic'!AJ$1))/SUMPRODUCT(SIOM!$C$48:$AR$89*(SIOM!$B$48:$B$89='FoGPbEaIC-isic'!$A6))</f>
        <v>1.7244896067051124E-3</v>
      </c>
      <c r="AK6" s="13" cm="1">
        <f t="array" ref="AK6">SUMPRODUCT(SIOM!$C$48:$AR$89*(SIOM!$B$48:$B$89='FoGPbEaIC-isic'!$A6)*(SIOM!$C$47:$AR$47='FoGPbEaIC-isic'!AK$1))/SUMPRODUCT(SIOM!$C$48:$AR$89*(SIOM!$B$48:$B$89='FoGPbEaIC-isic'!$A6))</f>
        <v>1.1239849545770294E-3</v>
      </c>
      <c r="AL6" s="13" cm="1">
        <f t="array" ref="AL6">SUMPRODUCT(SIOM!$C$48:$AR$89*(SIOM!$B$48:$B$89='FoGPbEaIC-isic'!$A6)*(SIOM!$C$47:$AR$47='FoGPbEaIC-isic'!AL$1))/SUMPRODUCT(SIOM!$C$48:$AR$89*(SIOM!$B$48:$B$89='FoGPbEaIC-isic'!$A6))</f>
        <v>8.5511291912300641E-3</v>
      </c>
      <c r="AM6" s="13" cm="1">
        <f t="array" ref="AM6">SUMPRODUCT(SIOM!$C$48:$AR$89*(SIOM!$B$48:$B$89='FoGPbEaIC-isic'!$A6)*(SIOM!$C$47:$AR$47='FoGPbEaIC-isic'!AM$1))/SUMPRODUCT(SIOM!$C$48:$AR$89*(SIOM!$B$48:$B$89='FoGPbEaIC-isic'!$A6))</f>
        <v>2.2535327788531078E-2</v>
      </c>
      <c r="AN6" s="13" cm="1">
        <f t="array" ref="AN6">SUMPRODUCT(SIOM!$C$48:$AR$89*(SIOM!$B$48:$B$89='FoGPbEaIC-isic'!$A6)*(SIOM!$C$47:$AR$47='FoGPbEaIC-isic'!AN$1))/SUMPRODUCT(SIOM!$C$48:$AR$89*(SIOM!$B$48:$B$89='FoGPbEaIC-isic'!$A6))</f>
        <v>1.8328942469942676E-2</v>
      </c>
      <c r="AO6" s="13" cm="1">
        <f t="array" ref="AO6">SUMPRODUCT(SIOM!$C$48:$AR$89*(SIOM!$B$48:$B$89='FoGPbEaIC-isic'!$A6)*(SIOM!$C$47:$AR$47='FoGPbEaIC-isic'!AO$1))/SUMPRODUCT(SIOM!$C$48:$AR$89*(SIOM!$B$48:$B$89='FoGPbEaIC-isic'!$A6))</f>
        <v>3.809424642371665E-2</v>
      </c>
      <c r="AP6" s="13" cm="1">
        <f t="array" ref="AP6">SUMPRODUCT(SIOM!$C$48:$AR$89*(SIOM!$B$48:$B$89='FoGPbEaIC-isic'!$A6)*(SIOM!$C$47:$AR$47='FoGPbEaIC-isic'!AP$1))/SUMPRODUCT(SIOM!$C$48:$AR$89*(SIOM!$B$48:$B$89='FoGPbEaIC-isic'!$A6))</f>
        <v>2.0929227460036486E-2</v>
      </c>
      <c r="AQ6" s="13" cm="1">
        <f t="array" ref="AQ6">SUMPRODUCT(SIOM!$C$48:$AR$89*(SIOM!$B$48:$B$89='FoGPbEaIC-isic'!$A6)*(SIOM!$C$47:$AR$47='FoGPbEaIC-isic'!AQ$1))/SUMPRODUCT(SIOM!$C$48:$AR$89*(SIOM!$B$48:$B$89='FoGPbEaIC-isic'!$A6))</f>
        <v>0</v>
      </c>
      <c r="AR6" s="13"/>
    </row>
    <row r="7" spans="1:44" x14ac:dyDescent="0.25">
      <c r="A7" t="s">
        <v>94</v>
      </c>
      <c r="B7" s="13" cm="1">
        <f t="array" ref="B7">SUMPRODUCT(SIOM!$C$48:$AR$89*(SIOM!$B$48:$B$89='FoGPbEaIC-isic'!$A7)*(SIOM!$C$47:$AR$47='FoGPbEaIC-isic'!B$1))/SUMPRODUCT(SIOM!$C$48:$AR$89*(SIOM!$B$48:$B$89='FoGPbEaIC-isic'!$A7))</f>
        <v>5.6324024490223097E-3</v>
      </c>
      <c r="C7" s="13" cm="1">
        <f t="array" ref="C7">SUMPRODUCT(SIOM!$C$48:$AR$89*(SIOM!$B$48:$B$89='FoGPbEaIC-isic'!$A7)*(SIOM!$C$47:$AR$47='FoGPbEaIC-isic'!C$1))/SUMPRODUCT(SIOM!$C$48:$AR$89*(SIOM!$B$48:$B$89='FoGPbEaIC-isic'!$A7))</f>
        <v>0</v>
      </c>
      <c r="D7" s="13" cm="1">
        <f t="array" ref="D7">SUMPRODUCT(SIOM!$C$48:$AR$89*(SIOM!$B$48:$B$89='FoGPbEaIC-isic'!$A7)*(SIOM!$C$47:$AR$47='FoGPbEaIC-isic'!D$1))/SUMPRODUCT(SIOM!$C$48:$AR$89*(SIOM!$B$48:$B$89='FoGPbEaIC-isic'!$A7))</f>
        <v>0</v>
      </c>
      <c r="E7" s="13" cm="1">
        <f t="array" ref="E7">SUMPRODUCT(SIOM!$C$48:$AR$89*(SIOM!$B$48:$B$89='FoGPbEaIC-isic'!$A7)*(SIOM!$C$47:$AR$47='FoGPbEaIC-isic'!E$1))/SUMPRODUCT(SIOM!$C$48:$AR$89*(SIOM!$B$48:$B$89='FoGPbEaIC-isic'!$A7))</f>
        <v>3.0525562978597217E-4</v>
      </c>
      <c r="F7" s="13" cm="1">
        <f t="array" ref="F7">SUMPRODUCT(SIOM!$C$48:$AR$89*(SIOM!$B$48:$B$89='FoGPbEaIC-isic'!$A7)*(SIOM!$C$47:$AR$47='FoGPbEaIC-isic'!F$1))/SUMPRODUCT(SIOM!$C$48:$AR$89*(SIOM!$B$48:$B$89='FoGPbEaIC-isic'!$A7))</f>
        <v>1.7443178844912698E-6</v>
      </c>
      <c r="G7" s="13" cm="1">
        <f t="array" ref="G7">SUMPRODUCT(SIOM!$C$48:$AR$89*(SIOM!$B$48:$B$89='FoGPbEaIC-isic'!$A7)*(SIOM!$C$47:$AR$47='FoGPbEaIC-isic'!G$1))/SUMPRODUCT(SIOM!$C$48:$AR$89*(SIOM!$B$48:$B$89='FoGPbEaIC-isic'!$A7))</f>
        <v>4.8579253083081862E-3</v>
      </c>
      <c r="H7" s="13" cm="1">
        <f t="array" ref="H7">SUMPRODUCT(SIOM!$C$48:$AR$89*(SIOM!$B$48:$B$89='FoGPbEaIC-isic'!$A7)*(SIOM!$C$47:$AR$47='FoGPbEaIC-isic'!H$1))/SUMPRODUCT(SIOM!$C$48:$AR$89*(SIOM!$B$48:$B$89='FoGPbEaIC-isic'!$A7))</f>
        <v>0.47426258961433132</v>
      </c>
      <c r="I7" s="13" cm="1">
        <f t="array" ref="I7">SUMPRODUCT(SIOM!$C$48:$AR$89*(SIOM!$B$48:$B$89='FoGPbEaIC-isic'!$A7)*(SIOM!$C$47:$AR$47='FoGPbEaIC-isic'!I$1))/SUMPRODUCT(SIOM!$C$48:$AR$89*(SIOM!$B$48:$B$89='FoGPbEaIC-isic'!$A7))</f>
        <v>2.1455109979242617E-3</v>
      </c>
      <c r="J7" s="13" cm="1">
        <f t="array" ref="J7">SUMPRODUCT(SIOM!$C$48:$AR$89*(SIOM!$B$48:$B$89='FoGPbEaIC-isic'!$A7)*(SIOM!$C$47:$AR$47='FoGPbEaIC-isic'!J$1))/SUMPRODUCT(SIOM!$C$48:$AR$89*(SIOM!$B$48:$B$89='FoGPbEaIC-isic'!$A7))</f>
        <v>7.6261577909958311E-3</v>
      </c>
      <c r="K7" s="13" cm="1">
        <f t="array" ref="K7">SUMPRODUCT(SIOM!$C$48:$AR$89*(SIOM!$B$48:$B$89='FoGPbEaIC-isic'!$A7)*(SIOM!$C$47:$AR$47='FoGPbEaIC-isic'!K$1))/SUMPRODUCT(SIOM!$C$48:$AR$89*(SIOM!$B$48:$B$89='FoGPbEaIC-isic'!$A7))</f>
        <v>2.9705733572886325E-3</v>
      </c>
      <c r="L7" s="13" cm="1">
        <f t="array" ref="L7">SUMPRODUCT(SIOM!$C$48:$AR$89*(SIOM!$B$48:$B$89='FoGPbEaIC-isic'!$A7)*(SIOM!$C$47:$AR$47='FoGPbEaIC-isic'!L$1))/SUMPRODUCT(SIOM!$C$48:$AR$89*(SIOM!$B$48:$B$89='FoGPbEaIC-isic'!$A7))</f>
        <v>2.2592139532394667E-2</v>
      </c>
      <c r="M7" s="13" cm="1">
        <f t="array" ref="M7">SUMPRODUCT(SIOM!$C$48:$AR$89*(SIOM!$B$48:$B$89='FoGPbEaIC-isic'!$A7)*(SIOM!$C$47:$AR$47='FoGPbEaIC-isic'!M$1))/SUMPRODUCT(SIOM!$C$48:$AR$89*(SIOM!$B$48:$B$89='FoGPbEaIC-isic'!$A7))</f>
        <v>5.5332420371425675E-3</v>
      </c>
      <c r="N7" s="13" cm="1">
        <f t="array" ref="N7">SUMPRODUCT(SIOM!$C$48:$AR$89*(SIOM!$B$48:$B$89='FoGPbEaIC-isic'!$A7)*(SIOM!$C$47:$AR$47='FoGPbEaIC-isic'!N$1))/SUMPRODUCT(SIOM!$C$48:$AR$89*(SIOM!$B$48:$B$89='FoGPbEaIC-isic'!$A7))</f>
        <v>3.1518079854872753E-2</v>
      </c>
      <c r="O7" s="13" cm="1">
        <f t="array" ref="O7">SUMPRODUCT(SIOM!$C$48:$AR$89*(SIOM!$B$48:$B$89='FoGPbEaIC-isic'!$A7)*(SIOM!$C$47:$AR$47='FoGPbEaIC-isic'!O$1))/SUMPRODUCT(SIOM!$C$48:$AR$89*(SIOM!$B$48:$B$89='FoGPbEaIC-isic'!$A7))</f>
        <v>5.7991147064050791E-4</v>
      </c>
      <c r="P7" s="13" cm="1">
        <f t="array" ref="P7">SUMPRODUCT(SIOM!$C$48:$AR$89*(SIOM!$B$48:$B$89='FoGPbEaIC-isic'!$A7)*(SIOM!$C$47:$AR$47='FoGPbEaIC-isic'!P$1))/SUMPRODUCT(SIOM!$C$48:$AR$89*(SIOM!$B$48:$B$89='FoGPbEaIC-isic'!$A7))</f>
        <v>4.6687410437937218E-3</v>
      </c>
      <c r="Q7" s="13" cm="1">
        <f t="array" ref="Q7">SUMPRODUCT(SIOM!$C$48:$AR$89*(SIOM!$B$48:$B$89='FoGPbEaIC-isic'!$A7)*(SIOM!$C$47:$AR$47='FoGPbEaIC-isic'!Q$1))/SUMPRODUCT(SIOM!$C$48:$AR$89*(SIOM!$B$48:$B$89='FoGPbEaIC-isic'!$A7))</f>
        <v>4.4532435591062118E-3</v>
      </c>
      <c r="R7" s="13" cm="1">
        <f t="array" ref="R7">SUMPRODUCT(SIOM!$C$48:$AR$89*(SIOM!$B$48:$B$89='FoGPbEaIC-isic'!$A7)*(SIOM!$C$47:$AR$47='FoGPbEaIC-isic'!R$1))/SUMPRODUCT(SIOM!$C$48:$AR$89*(SIOM!$B$48:$B$89='FoGPbEaIC-isic'!$A7))</f>
        <v>0</v>
      </c>
      <c r="S7" s="13" cm="1">
        <f t="array" ref="S7">SUMPRODUCT(SIOM!$C$48:$AR$89*(SIOM!$B$48:$B$89='FoGPbEaIC-isic'!$A7)*(SIOM!$C$47:$AR$47='FoGPbEaIC-isic'!S$1))/SUMPRODUCT(SIOM!$C$48:$AR$89*(SIOM!$B$48:$B$89='FoGPbEaIC-isic'!$A7))</f>
        <v>7.6017373406129535E-3</v>
      </c>
      <c r="T7" s="13" cm="1">
        <f t="array" ref="T7">SUMPRODUCT(SIOM!$C$48:$AR$89*(SIOM!$B$48:$B$89='FoGPbEaIC-isic'!$A7)*(SIOM!$C$47:$AR$47='FoGPbEaIC-isic'!T$1))/SUMPRODUCT(SIOM!$C$48:$AR$89*(SIOM!$B$48:$B$89='FoGPbEaIC-isic'!$A7))</f>
        <v>1.4305150970712903E-2</v>
      </c>
      <c r="U7" s="13" cm="1">
        <f t="array" ref="U7">SUMPRODUCT(SIOM!$C$48:$AR$89*(SIOM!$B$48:$B$89='FoGPbEaIC-isic'!$A7)*(SIOM!$C$47:$AR$47='FoGPbEaIC-isic'!U$1))/SUMPRODUCT(SIOM!$C$48:$AR$89*(SIOM!$B$48:$B$89='FoGPbEaIC-isic'!$A7))</f>
        <v>6.5359591131887874E-3</v>
      </c>
      <c r="V7" s="13" cm="1">
        <f t="array" ref="V7">SUMPRODUCT(SIOM!$C$48:$AR$89*(SIOM!$B$48:$B$89='FoGPbEaIC-isic'!$A7)*(SIOM!$C$47:$AR$47='FoGPbEaIC-isic'!V$1))/SUMPRODUCT(SIOM!$C$48:$AR$89*(SIOM!$B$48:$B$89='FoGPbEaIC-isic'!$A7))</f>
        <v>9.3477995429887134E-3</v>
      </c>
      <c r="W7" s="13" cm="1">
        <f t="array" ref="W7">SUMPRODUCT(SIOM!$C$48:$AR$89*(SIOM!$B$48:$B$89='FoGPbEaIC-isic'!$A7)*(SIOM!$C$47:$AR$47='FoGPbEaIC-isic'!W$1))/SUMPRODUCT(SIOM!$C$48:$AR$89*(SIOM!$B$48:$B$89='FoGPbEaIC-isic'!$A7))</f>
        <v>3.2149522929058587E-2</v>
      </c>
      <c r="X7" s="13" cm="1">
        <f t="array" ref="X7">SUMPRODUCT(SIOM!$C$48:$AR$89*(SIOM!$B$48:$B$89='FoGPbEaIC-isic'!$A7)*(SIOM!$C$47:$AR$47='FoGPbEaIC-isic'!X$1))/SUMPRODUCT(SIOM!$C$48:$AR$89*(SIOM!$B$48:$B$89='FoGPbEaIC-isic'!$A7))</f>
        <v>4.3074185839627417E-2</v>
      </c>
      <c r="Y7" s="13" cm="1">
        <f t="array" ref="Y7">SUMPRODUCT(SIOM!$C$48:$AR$89*(SIOM!$B$48:$B$89='FoGPbEaIC-isic'!$A7)*(SIOM!$C$47:$AR$47='FoGPbEaIC-isic'!Y$1))/SUMPRODUCT(SIOM!$C$48:$AR$89*(SIOM!$B$48:$B$89='FoGPbEaIC-isic'!$A7))</f>
        <v>2.8024211132236736E-2</v>
      </c>
      <c r="Z7" s="13" cm="1">
        <f t="array" ref="Z7">SUMPRODUCT(SIOM!$C$48:$AR$89*(SIOM!$B$48:$B$89='FoGPbEaIC-isic'!$A7)*(SIOM!$C$47:$AR$47='FoGPbEaIC-isic'!Z$1))/SUMPRODUCT(SIOM!$C$48:$AR$89*(SIOM!$B$48:$B$89='FoGPbEaIC-isic'!$A7))</f>
        <v>0</v>
      </c>
      <c r="AA7" s="13" cm="1">
        <f t="array" ref="AA7">SUMPRODUCT(SIOM!$C$48:$AR$89*(SIOM!$B$48:$B$89='FoGPbEaIC-isic'!$A7)*(SIOM!$C$47:$AR$47='FoGPbEaIC-isic'!AA$1))/SUMPRODUCT(SIOM!$C$48:$AR$89*(SIOM!$B$48:$B$89='FoGPbEaIC-isic'!$A7))</f>
        <v>0</v>
      </c>
      <c r="AB7" s="13" cm="1">
        <f t="array" ref="AB7">SUMPRODUCT(SIOM!$C$48:$AR$89*(SIOM!$B$48:$B$89='FoGPbEaIC-isic'!$A7)*(SIOM!$C$47:$AR$47='FoGPbEaIC-isic'!AB$1))/SUMPRODUCT(SIOM!$C$48:$AR$89*(SIOM!$B$48:$B$89='FoGPbEaIC-isic'!$A7))</f>
        <v>8.6343735282317854E-3</v>
      </c>
      <c r="AC7" s="13" cm="1">
        <f t="array" ref="AC7">SUMPRODUCT(SIOM!$C$48:$AR$89*(SIOM!$B$48:$B$89='FoGPbEaIC-isic'!$A7)*(SIOM!$C$47:$AR$47='FoGPbEaIC-isic'!AC$1))/SUMPRODUCT(SIOM!$C$48:$AR$89*(SIOM!$B$48:$B$89='FoGPbEaIC-isic'!$A7))</f>
        <v>2.2252263252455128E-2</v>
      </c>
      <c r="AD7" s="13" cm="1">
        <f t="array" ref="AD7">SUMPRODUCT(SIOM!$C$48:$AR$89*(SIOM!$B$48:$B$89='FoGPbEaIC-isic'!$A7)*(SIOM!$C$47:$AR$47='FoGPbEaIC-isic'!AD$1))/SUMPRODUCT(SIOM!$C$48:$AR$89*(SIOM!$B$48:$B$89='FoGPbEaIC-isic'!$A7))</f>
        <v>5.4883217917633308E-2</v>
      </c>
      <c r="AE7" s="13" cm="1">
        <f t="array" ref="AE7">SUMPRODUCT(SIOM!$C$48:$AR$89*(SIOM!$B$48:$B$89='FoGPbEaIC-isic'!$A7)*(SIOM!$C$47:$AR$47='FoGPbEaIC-isic'!AE$1))/SUMPRODUCT(SIOM!$C$48:$AR$89*(SIOM!$B$48:$B$89='FoGPbEaIC-isic'!$A7))</f>
        <v>1.3813253327286364E-2</v>
      </c>
      <c r="AF7" s="13" cm="1">
        <f t="array" ref="AF7">SUMPRODUCT(SIOM!$C$48:$AR$89*(SIOM!$B$48:$B$89='FoGPbEaIC-isic'!$A7)*(SIOM!$C$47:$AR$47='FoGPbEaIC-isic'!AF$1))/SUMPRODUCT(SIOM!$C$48:$AR$89*(SIOM!$B$48:$B$89='FoGPbEaIC-isic'!$A7))</f>
        <v>1.4099321460342932E-2</v>
      </c>
      <c r="AG7" s="13" cm="1">
        <f t="array" ref="AG7">SUMPRODUCT(SIOM!$C$48:$AR$89*(SIOM!$B$48:$B$89='FoGPbEaIC-isic'!$A7)*(SIOM!$C$47:$AR$47='FoGPbEaIC-isic'!AG$1))/SUMPRODUCT(SIOM!$C$48:$AR$89*(SIOM!$B$48:$B$89='FoGPbEaIC-isic'!$A7))</f>
        <v>7.3383453400547713E-3</v>
      </c>
      <c r="AH7" s="13" cm="1">
        <f t="array" ref="AH7">SUMPRODUCT(SIOM!$C$48:$AR$89*(SIOM!$B$48:$B$89='FoGPbEaIC-isic'!$A7)*(SIOM!$C$47:$AR$47='FoGPbEaIC-isic'!AH$1))/SUMPRODUCT(SIOM!$C$48:$AR$89*(SIOM!$B$48:$B$89='FoGPbEaIC-isic'!$A7))</f>
        <v>1.6989656194944967E-3</v>
      </c>
      <c r="AI7" s="13" cm="1">
        <f t="array" ref="AI7">SUMPRODUCT(SIOM!$C$48:$AR$89*(SIOM!$B$48:$B$89='FoGPbEaIC-isic'!$A7)*(SIOM!$C$47:$AR$47='FoGPbEaIC-isic'!AI$1))/SUMPRODUCT(SIOM!$C$48:$AR$89*(SIOM!$B$48:$B$89='FoGPbEaIC-isic'!$A7))</f>
        <v>2.2798234750300893E-3</v>
      </c>
      <c r="AJ7" s="13" cm="1">
        <f t="array" ref="AJ7">SUMPRODUCT(SIOM!$C$48:$AR$89*(SIOM!$B$48:$B$89='FoGPbEaIC-isic'!$A7)*(SIOM!$C$47:$AR$47='FoGPbEaIC-isic'!AJ$1))/SUMPRODUCT(SIOM!$C$48:$AR$89*(SIOM!$B$48:$B$89='FoGPbEaIC-isic'!$A7))</f>
        <v>1.0324617558303825E-2</v>
      </c>
      <c r="AK7" s="13" cm="1">
        <f t="array" ref="AK7">SUMPRODUCT(SIOM!$C$48:$AR$89*(SIOM!$B$48:$B$89='FoGPbEaIC-isic'!$A7)*(SIOM!$C$47:$AR$47='FoGPbEaIC-isic'!AK$1))/SUMPRODUCT(SIOM!$C$48:$AR$89*(SIOM!$B$48:$B$89='FoGPbEaIC-isic'!$A7))</f>
        <v>1.4931361091245268E-3</v>
      </c>
      <c r="AL7" s="13" cm="1">
        <f t="array" ref="AL7">SUMPRODUCT(SIOM!$C$48:$AR$89*(SIOM!$B$48:$B$89='FoGPbEaIC-isic'!$A7)*(SIOM!$C$47:$AR$47='FoGPbEaIC-isic'!AL$1))/SUMPRODUCT(SIOM!$C$48:$AR$89*(SIOM!$B$48:$B$89='FoGPbEaIC-isic'!$A7))</f>
        <v>2.2874984737218513E-2</v>
      </c>
      <c r="AM7" s="13" cm="1">
        <f t="array" ref="AM7">SUMPRODUCT(SIOM!$C$48:$AR$89*(SIOM!$B$48:$B$89='FoGPbEaIC-isic'!$A7)*(SIOM!$C$47:$AR$47='FoGPbEaIC-isic'!AM$1))/SUMPRODUCT(SIOM!$C$48:$AR$89*(SIOM!$B$48:$B$89='FoGPbEaIC-isic'!$A7))</f>
        <v>3.0797676568577854E-2</v>
      </c>
      <c r="AN7" s="13" cm="1">
        <f t="array" ref="AN7">SUMPRODUCT(SIOM!$C$48:$AR$89*(SIOM!$B$48:$B$89='FoGPbEaIC-isic'!$A7)*(SIOM!$C$47:$AR$47='FoGPbEaIC-isic'!AN$1))/SUMPRODUCT(SIOM!$C$48:$AR$89*(SIOM!$B$48:$B$89='FoGPbEaIC-isic'!$A7))</f>
        <v>1.150028781245094E-2</v>
      </c>
      <c r="AO7" s="13" cm="1">
        <f t="array" ref="AO7">SUMPRODUCT(SIOM!$C$48:$AR$89*(SIOM!$B$48:$B$89='FoGPbEaIC-isic'!$A7)*(SIOM!$C$47:$AR$47='FoGPbEaIC-isic'!AO$1))/SUMPRODUCT(SIOM!$C$48:$AR$89*(SIOM!$B$48:$B$89='FoGPbEaIC-isic'!$A7))</f>
        <v>5.9299830801165201E-2</v>
      </c>
      <c r="AP7" s="13" cm="1">
        <f t="array" ref="AP7">SUMPRODUCT(SIOM!$C$48:$AR$89*(SIOM!$B$48:$B$89='FoGPbEaIC-isic'!$A7)*(SIOM!$C$47:$AR$47='FoGPbEaIC-isic'!AP$1))/SUMPRODUCT(SIOM!$C$48:$AR$89*(SIOM!$B$48:$B$89='FoGPbEaIC-isic'!$A7))</f>
        <v>3.0523818660712729E-2</v>
      </c>
      <c r="AQ7" s="13" cm="1">
        <f t="array" ref="AQ7">SUMPRODUCT(SIOM!$C$48:$AR$89*(SIOM!$B$48:$B$89='FoGPbEaIC-isic'!$A7)*(SIOM!$C$47:$AR$47='FoGPbEaIC-isic'!AQ$1))/SUMPRODUCT(SIOM!$C$48:$AR$89*(SIOM!$B$48:$B$89='FoGPbEaIC-isic'!$A7))</f>
        <v>0</v>
      </c>
      <c r="AR7" s="13"/>
    </row>
    <row r="8" spans="1:44" x14ac:dyDescent="0.25">
      <c r="A8" t="s">
        <v>95</v>
      </c>
      <c r="B8" s="13" cm="1">
        <f t="array" ref="B8">SUMPRODUCT(SIOM!$C$48:$AR$89*(SIOM!$B$48:$B$89='FoGPbEaIC-isic'!$A8)*(SIOM!$C$47:$AR$47='FoGPbEaIC-isic'!B$1))/SUMPRODUCT(SIOM!$C$48:$AR$89*(SIOM!$B$48:$B$89='FoGPbEaIC-isic'!$A8))</f>
        <v>4.7598394110254768E-3</v>
      </c>
      <c r="C8" s="13" cm="1">
        <f t="array" ref="C8">SUMPRODUCT(SIOM!$C$48:$AR$89*(SIOM!$B$48:$B$89='FoGPbEaIC-isic'!$A8)*(SIOM!$C$47:$AR$47='FoGPbEaIC-isic'!C$1))/SUMPRODUCT(SIOM!$C$48:$AR$89*(SIOM!$B$48:$B$89='FoGPbEaIC-isic'!$A8))</f>
        <v>7.3399392786841465E-4</v>
      </c>
      <c r="D8" s="13" cm="1">
        <f t="array" ref="D8">SUMPRODUCT(SIOM!$C$48:$AR$89*(SIOM!$B$48:$B$89='FoGPbEaIC-isic'!$A8)*(SIOM!$C$47:$AR$47='FoGPbEaIC-isic'!D$1))/SUMPRODUCT(SIOM!$C$48:$AR$89*(SIOM!$B$48:$B$89='FoGPbEaIC-isic'!$A8))</f>
        <v>0</v>
      </c>
      <c r="E8" s="13" cm="1">
        <f t="array" ref="E8">SUMPRODUCT(SIOM!$C$48:$AR$89*(SIOM!$B$48:$B$89='FoGPbEaIC-isic'!$A8)*(SIOM!$C$47:$AR$47='FoGPbEaIC-isic'!E$1))/SUMPRODUCT(SIOM!$C$48:$AR$89*(SIOM!$B$48:$B$89='FoGPbEaIC-isic'!$A8))</f>
        <v>5.2269264560326502E-4</v>
      </c>
      <c r="F8" s="13" cm="1">
        <f t="array" ref="F8">SUMPRODUCT(SIOM!$C$48:$AR$89*(SIOM!$B$48:$B$89='FoGPbEaIC-isic'!$A8)*(SIOM!$C$47:$AR$47='FoGPbEaIC-isic'!F$1))/SUMPRODUCT(SIOM!$C$48:$AR$89*(SIOM!$B$48:$B$89='FoGPbEaIC-isic'!$A8))</f>
        <v>0</v>
      </c>
      <c r="G8" s="13" cm="1">
        <f t="array" ref="G8">SUMPRODUCT(SIOM!$C$48:$AR$89*(SIOM!$B$48:$B$89='FoGPbEaIC-isic'!$A8)*(SIOM!$C$47:$AR$47='FoGPbEaIC-isic'!G$1))/SUMPRODUCT(SIOM!$C$48:$AR$89*(SIOM!$B$48:$B$89='FoGPbEaIC-isic'!$A8))</f>
        <v>5.8052247022320072E-3</v>
      </c>
      <c r="H8" s="13" cm="1">
        <f t="array" ref="H8">SUMPRODUCT(SIOM!$C$48:$AR$89*(SIOM!$B$48:$B$89='FoGPbEaIC-isic'!$A8)*(SIOM!$C$47:$AR$47='FoGPbEaIC-isic'!H$1))/SUMPRODUCT(SIOM!$C$48:$AR$89*(SIOM!$B$48:$B$89='FoGPbEaIC-isic'!$A8))</f>
        <v>6.3724018283121452E-3</v>
      </c>
      <c r="I8" s="13" cm="1">
        <f t="array" ref="I8">SUMPRODUCT(SIOM!$C$48:$AR$89*(SIOM!$B$48:$B$89='FoGPbEaIC-isic'!$A8)*(SIOM!$C$47:$AR$47='FoGPbEaIC-isic'!I$1))/SUMPRODUCT(SIOM!$C$48:$AR$89*(SIOM!$B$48:$B$89='FoGPbEaIC-isic'!$A8))</f>
        <v>0.14213903624373039</v>
      </c>
      <c r="J8" s="13" cm="1">
        <f t="array" ref="J8">SUMPRODUCT(SIOM!$C$48:$AR$89*(SIOM!$B$48:$B$89='FoGPbEaIC-isic'!$A8)*(SIOM!$C$47:$AR$47='FoGPbEaIC-isic'!J$1))/SUMPRODUCT(SIOM!$C$48:$AR$89*(SIOM!$B$48:$B$89='FoGPbEaIC-isic'!$A8))</f>
        <v>2.471112890490329E-2</v>
      </c>
      <c r="K8" s="13" cm="1">
        <f t="array" ref="K8">SUMPRODUCT(SIOM!$C$48:$AR$89*(SIOM!$B$48:$B$89='FoGPbEaIC-isic'!$A8)*(SIOM!$C$47:$AR$47='FoGPbEaIC-isic'!K$1))/SUMPRODUCT(SIOM!$C$48:$AR$89*(SIOM!$B$48:$B$89='FoGPbEaIC-isic'!$A8))</f>
        <v>2.891491230996785E-3</v>
      </c>
      <c r="L8" s="13" cm="1">
        <f t="array" ref="L8">SUMPRODUCT(SIOM!$C$48:$AR$89*(SIOM!$B$48:$B$89='FoGPbEaIC-isic'!$A8)*(SIOM!$C$47:$AR$47='FoGPbEaIC-isic'!L$1))/SUMPRODUCT(SIOM!$C$48:$AR$89*(SIOM!$B$48:$B$89='FoGPbEaIC-isic'!$A8))</f>
        <v>0</v>
      </c>
      <c r="M8" s="13" cm="1">
        <f t="array" ref="M8">SUMPRODUCT(SIOM!$C$48:$AR$89*(SIOM!$B$48:$B$89='FoGPbEaIC-isic'!$A8)*(SIOM!$C$47:$AR$47='FoGPbEaIC-isic'!M$1))/SUMPRODUCT(SIOM!$C$48:$AR$89*(SIOM!$B$48:$B$89='FoGPbEaIC-isic'!$A8))</f>
        <v>2.2720448403563197E-2</v>
      </c>
      <c r="N8" s="13" cm="1">
        <f t="array" ref="N8">SUMPRODUCT(SIOM!$C$48:$AR$89*(SIOM!$B$48:$B$89='FoGPbEaIC-isic'!$A8)*(SIOM!$C$47:$AR$47='FoGPbEaIC-isic'!N$1))/SUMPRODUCT(SIOM!$C$48:$AR$89*(SIOM!$B$48:$B$89='FoGPbEaIC-isic'!$A8))</f>
        <v>1.4579788476295326E-2</v>
      </c>
      <c r="O8" s="13" cm="1">
        <f t="array" ref="O8">SUMPRODUCT(SIOM!$C$48:$AR$89*(SIOM!$B$48:$B$89='FoGPbEaIC-isic'!$A8)*(SIOM!$C$47:$AR$47='FoGPbEaIC-isic'!O$1))/SUMPRODUCT(SIOM!$C$48:$AR$89*(SIOM!$B$48:$B$89='FoGPbEaIC-isic'!$A8))</f>
        <v>6.8040462522919697E-3</v>
      </c>
      <c r="P8" s="13" cm="1">
        <f t="array" ref="P8">SUMPRODUCT(SIOM!$C$48:$AR$89*(SIOM!$B$48:$B$89='FoGPbEaIC-isic'!$A8)*(SIOM!$C$47:$AR$47='FoGPbEaIC-isic'!P$1))/SUMPRODUCT(SIOM!$C$48:$AR$89*(SIOM!$B$48:$B$89='FoGPbEaIC-isic'!$A8))</f>
        <v>7.2196862180424334E-3</v>
      </c>
      <c r="Q8" s="13" cm="1">
        <f t="array" ref="Q8">SUMPRODUCT(SIOM!$C$48:$AR$89*(SIOM!$B$48:$B$89='FoGPbEaIC-isic'!$A8)*(SIOM!$C$47:$AR$47='FoGPbEaIC-isic'!Q$1))/SUMPRODUCT(SIOM!$C$48:$AR$89*(SIOM!$B$48:$B$89='FoGPbEaIC-isic'!$A8))</f>
        <v>1.8706809567608355E-3</v>
      </c>
      <c r="R8" s="13" cm="1">
        <f t="array" ref="R8">SUMPRODUCT(SIOM!$C$48:$AR$89*(SIOM!$B$48:$B$89='FoGPbEaIC-isic'!$A8)*(SIOM!$C$47:$AR$47='FoGPbEaIC-isic'!R$1))/SUMPRODUCT(SIOM!$C$48:$AR$89*(SIOM!$B$48:$B$89='FoGPbEaIC-isic'!$A8))</f>
        <v>3.256155418198849E-3</v>
      </c>
      <c r="S8" s="13" cm="1">
        <f t="array" ref="S8">SUMPRODUCT(SIOM!$C$48:$AR$89*(SIOM!$B$48:$B$89='FoGPbEaIC-isic'!$A8)*(SIOM!$C$47:$AR$47='FoGPbEaIC-isic'!S$1))/SUMPRODUCT(SIOM!$C$48:$AR$89*(SIOM!$B$48:$B$89='FoGPbEaIC-isic'!$A8))</f>
        <v>1.9828957172566414E-2</v>
      </c>
      <c r="T8" s="13" cm="1">
        <f t="array" ref="T8">SUMPRODUCT(SIOM!$C$48:$AR$89*(SIOM!$B$48:$B$89='FoGPbEaIC-isic'!$A8)*(SIOM!$C$47:$AR$47='FoGPbEaIC-isic'!T$1))/SUMPRODUCT(SIOM!$C$48:$AR$89*(SIOM!$B$48:$B$89='FoGPbEaIC-isic'!$A8))</f>
        <v>1.5224813443209995E-2</v>
      </c>
      <c r="U8" s="13" cm="1">
        <f t="array" ref="U8">SUMPRODUCT(SIOM!$C$48:$AR$89*(SIOM!$B$48:$B$89='FoGPbEaIC-isic'!$A8)*(SIOM!$C$47:$AR$47='FoGPbEaIC-isic'!U$1))/SUMPRODUCT(SIOM!$C$48:$AR$89*(SIOM!$B$48:$B$89='FoGPbEaIC-isic'!$A8))</f>
        <v>9.1860452184744004E-3</v>
      </c>
      <c r="V8" s="13" cm="1">
        <f t="array" ref="V8">SUMPRODUCT(SIOM!$C$48:$AR$89*(SIOM!$B$48:$B$89='FoGPbEaIC-isic'!$A8)*(SIOM!$C$47:$AR$47='FoGPbEaIC-isic'!V$1))/SUMPRODUCT(SIOM!$C$48:$AR$89*(SIOM!$B$48:$B$89='FoGPbEaIC-isic'!$A8))</f>
        <v>1.4179428152003464E-2</v>
      </c>
      <c r="W8" s="13" cm="1">
        <f t="array" ref="W8">SUMPRODUCT(SIOM!$C$48:$AR$89*(SIOM!$B$48:$B$89='FoGPbEaIC-isic'!$A8)*(SIOM!$C$47:$AR$47='FoGPbEaIC-isic'!W$1))/SUMPRODUCT(SIOM!$C$48:$AR$89*(SIOM!$B$48:$B$89='FoGPbEaIC-isic'!$A8))</f>
        <v>2.4410858661684395E-2</v>
      </c>
      <c r="X8" s="13" cm="1">
        <f t="array" ref="X8">SUMPRODUCT(SIOM!$C$48:$AR$89*(SIOM!$B$48:$B$89='FoGPbEaIC-isic'!$A8)*(SIOM!$C$47:$AR$47='FoGPbEaIC-isic'!X$1))/SUMPRODUCT(SIOM!$C$48:$AR$89*(SIOM!$B$48:$B$89='FoGPbEaIC-isic'!$A8))</f>
        <v>4.8343509158242398E-2</v>
      </c>
      <c r="Y8" s="13" cm="1">
        <f t="array" ref="Y8">SUMPRODUCT(SIOM!$C$48:$AR$89*(SIOM!$B$48:$B$89='FoGPbEaIC-isic'!$A8)*(SIOM!$C$47:$AR$47='FoGPbEaIC-isic'!Y$1))/SUMPRODUCT(SIOM!$C$48:$AR$89*(SIOM!$B$48:$B$89='FoGPbEaIC-isic'!$A8))</f>
        <v>0.13277505310334853</v>
      </c>
      <c r="Z8" s="13" cm="1">
        <f t="array" ref="Z8">SUMPRODUCT(SIOM!$C$48:$AR$89*(SIOM!$B$48:$B$89='FoGPbEaIC-isic'!$A8)*(SIOM!$C$47:$AR$47='FoGPbEaIC-isic'!Z$1))/SUMPRODUCT(SIOM!$C$48:$AR$89*(SIOM!$B$48:$B$89='FoGPbEaIC-isic'!$A8))</f>
        <v>1.0240896527120713E-2</v>
      </c>
      <c r="AA8" s="13" cm="1">
        <f t="array" ref="AA8">SUMPRODUCT(SIOM!$C$48:$AR$89*(SIOM!$B$48:$B$89='FoGPbEaIC-isic'!$A8)*(SIOM!$C$47:$AR$47='FoGPbEaIC-isic'!AA$1))/SUMPRODUCT(SIOM!$C$48:$AR$89*(SIOM!$B$48:$B$89='FoGPbEaIC-isic'!$A8))</f>
        <v>1.327492045332066E-4</v>
      </c>
      <c r="AB8" s="13" cm="1">
        <f t="array" ref="AB8">SUMPRODUCT(SIOM!$C$48:$AR$89*(SIOM!$B$48:$B$89='FoGPbEaIC-isic'!$A8)*(SIOM!$C$47:$AR$47='FoGPbEaIC-isic'!AB$1))/SUMPRODUCT(SIOM!$C$48:$AR$89*(SIOM!$B$48:$B$89='FoGPbEaIC-isic'!$A8))</f>
        <v>4.7621987506023256E-3</v>
      </c>
      <c r="AC8" s="13" cm="1">
        <f t="array" ref="AC8">SUMPRODUCT(SIOM!$C$48:$AR$89*(SIOM!$B$48:$B$89='FoGPbEaIC-isic'!$A8)*(SIOM!$C$47:$AR$47='FoGPbEaIC-isic'!AC$1))/SUMPRODUCT(SIOM!$C$48:$AR$89*(SIOM!$B$48:$B$89='FoGPbEaIC-isic'!$A8))</f>
        <v>0.34188547470501213</v>
      </c>
      <c r="AD8" s="13" cm="1">
        <f t="array" ref="AD8">SUMPRODUCT(SIOM!$C$48:$AR$89*(SIOM!$B$48:$B$89='FoGPbEaIC-isic'!$A8)*(SIOM!$C$47:$AR$47='FoGPbEaIC-isic'!AD$1))/SUMPRODUCT(SIOM!$C$48:$AR$89*(SIOM!$B$48:$B$89='FoGPbEaIC-isic'!$A8))</f>
        <v>2.806970718090725E-2</v>
      </c>
      <c r="AE8" s="13" cm="1">
        <f t="array" ref="AE8">SUMPRODUCT(SIOM!$C$48:$AR$89*(SIOM!$B$48:$B$89='FoGPbEaIC-isic'!$A8)*(SIOM!$C$47:$AR$47='FoGPbEaIC-isic'!AE$1))/SUMPRODUCT(SIOM!$C$48:$AR$89*(SIOM!$B$48:$B$89='FoGPbEaIC-isic'!$A8))</f>
        <v>5.315895416986397E-3</v>
      </c>
      <c r="AF8" s="13" cm="1">
        <f t="array" ref="AF8">SUMPRODUCT(SIOM!$C$48:$AR$89*(SIOM!$B$48:$B$89='FoGPbEaIC-isic'!$A8)*(SIOM!$C$47:$AR$47='FoGPbEaIC-isic'!AF$1))/SUMPRODUCT(SIOM!$C$48:$AR$89*(SIOM!$B$48:$B$89='FoGPbEaIC-isic'!$A8))</f>
        <v>6.7060354318886975E-3</v>
      </c>
      <c r="AG8" s="13" cm="1">
        <f t="array" ref="AG8">SUMPRODUCT(SIOM!$C$48:$AR$89*(SIOM!$B$48:$B$89='FoGPbEaIC-isic'!$A8)*(SIOM!$C$47:$AR$47='FoGPbEaIC-isic'!AG$1))/SUMPRODUCT(SIOM!$C$48:$AR$89*(SIOM!$B$48:$B$89='FoGPbEaIC-isic'!$A8))</f>
        <v>2.891491230996785E-3</v>
      </c>
      <c r="AH8" s="13" cm="1">
        <f t="array" ref="AH8">SUMPRODUCT(SIOM!$C$48:$AR$89*(SIOM!$B$48:$B$89='FoGPbEaIC-isic'!$A8)*(SIOM!$C$47:$AR$47='FoGPbEaIC-isic'!AH$1))/SUMPRODUCT(SIOM!$C$48:$AR$89*(SIOM!$B$48:$B$89='FoGPbEaIC-isic'!$A8))</f>
        <v>9.3417409001434598E-4</v>
      </c>
      <c r="AI8" s="13" cm="1">
        <f t="array" ref="AI8">SUMPRODUCT(SIOM!$C$48:$AR$89*(SIOM!$B$48:$B$89='FoGPbEaIC-isic'!$A8)*(SIOM!$C$47:$AR$47='FoGPbEaIC-isic'!AI$1))/SUMPRODUCT(SIOM!$C$48:$AR$89*(SIOM!$B$48:$B$89='FoGPbEaIC-isic'!$A8))</f>
        <v>2.1352550628899332E-3</v>
      </c>
      <c r="AJ8" s="13" cm="1">
        <f t="array" ref="AJ8">SUMPRODUCT(SIOM!$C$48:$AR$89*(SIOM!$B$48:$B$89='FoGPbEaIC-isic'!$A8)*(SIOM!$C$47:$AR$47='FoGPbEaIC-isic'!AJ$1))/SUMPRODUCT(SIOM!$C$48:$AR$89*(SIOM!$B$48:$B$89='FoGPbEaIC-isic'!$A8))</f>
        <v>1.8572270599094734E-3</v>
      </c>
      <c r="AK8" s="13" cm="1">
        <f t="array" ref="AK8">SUMPRODUCT(SIOM!$C$48:$AR$89*(SIOM!$B$48:$B$89='FoGPbEaIC-isic'!$A8)*(SIOM!$C$47:$AR$47='FoGPbEaIC-isic'!AK$1))/SUMPRODUCT(SIOM!$C$48:$AR$89*(SIOM!$B$48:$B$89='FoGPbEaIC-isic'!$A8))</f>
        <v>4.3327883984474902E-2</v>
      </c>
      <c r="AL8" s="13" cm="1">
        <f t="array" ref="AL8">SUMPRODUCT(SIOM!$C$48:$AR$89*(SIOM!$B$48:$B$89='FoGPbEaIC-isic'!$A8)*(SIOM!$C$47:$AR$47='FoGPbEaIC-isic'!AL$1))/SUMPRODUCT(SIOM!$C$48:$AR$89*(SIOM!$B$48:$B$89='FoGPbEaIC-isic'!$A8))</f>
        <v>1.4034853590453625E-2</v>
      </c>
      <c r="AM8" s="13" cm="1">
        <f t="array" ref="AM8">SUMPRODUCT(SIOM!$C$48:$AR$89*(SIOM!$B$48:$B$89='FoGPbEaIC-isic'!$A8)*(SIOM!$C$47:$AR$47='FoGPbEaIC-isic'!AM$1))/SUMPRODUCT(SIOM!$C$48:$AR$89*(SIOM!$B$48:$B$89='FoGPbEaIC-isic'!$A8))</f>
        <v>4.5262958885218902E-3</v>
      </c>
      <c r="AN8" s="13" cm="1">
        <f t="array" ref="AN8">SUMPRODUCT(SIOM!$C$48:$AR$89*(SIOM!$B$48:$B$89='FoGPbEaIC-isic'!$A8)*(SIOM!$C$47:$AR$47='FoGPbEaIC-isic'!AN$1))/SUMPRODUCT(SIOM!$C$48:$AR$89*(SIOM!$B$48:$B$89='FoGPbEaIC-isic'!$A8))</f>
        <v>6.7393987922463525E-3</v>
      </c>
      <c r="AO8" s="13" cm="1">
        <f t="array" ref="AO8">SUMPRODUCT(SIOM!$C$48:$AR$89*(SIOM!$B$48:$B$89='FoGPbEaIC-isic'!$A8)*(SIOM!$C$47:$AR$47='FoGPbEaIC-isic'!AO$1))/SUMPRODUCT(SIOM!$C$48:$AR$89*(SIOM!$B$48:$B$89='FoGPbEaIC-isic'!$A8))</f>
        <v>3.0249446724274058E-3</v>
      </c>
      <c r="AP8" s="13" cm="1">
        <f t="array" ref="AP8">SUMPRODUCT(SIOM!$C$48:$AR$89*(SIOM!$B$48:$B$89='FoGPbEaIC-isic'!$A8)*(SIOM!$C$47:$AR$47='FoGPbEaIC-isic'!AP$1))/SUMPRODUCT(SIOM!$C$48:$AR$89*(SIOM!$B$48:$B$89='FoGPbEaIC-isic'!$A8))</f>
        <v>1.5080238881660154E-2</v>
      </c>
      <c r="AQ8" s="13" cm="1">
        <f t="array" ref="AQ8">SUMPRODUCT(SIOM!$C$48:$AR$89*(SIOM!$B$48:$B$89='FoGPbEaIC-isic'!$A8)*(SIOM!$C$47:$AR$47='FoGPbEaIC-isic'!AQ$1))/SUMPRODUCT(SIOM!$C$48:$AR$89*(SIOM!$B$48:$B$89='FoGPbEaIC-isic'!$A8))</f>
        <v>0</v>
      </c>
      <c r="AR8" s="13"/>
    </row>
    <row r="9" spans="1:44" x14ac:dyDescent="0.25">
      <c r="A9" t="s">
        <v>96</v>
      </c>
      <c r="B9" s="13" cm="1">
        <f t="array" ref="B9">SUMPRODUCT(SIOM!$C$48:$AR$89*(SIOM!$B$48:$B$89='FoGPbEaIC-isic'!$A9)*(SIOM!$C$47:$AR$47='FoGPbEaIC-isic'!B$1))/SUMPRODUCT(SIOM!$C$48:$AR$89*(SIOM!$B$48:$B$89='FoGPbEaIC-isic'!$A9))</f>
        <v>3.1869360547512049E-3</v>
      </c>
      <c r="C9" s="13" cm="1">
        <f t="array" ref="C9">SUMPRODUCT(SIOM!$C$48:$AR$89*(SIOM!$B$48:$B$89='FoGPbEaIC-isic'!$A9)*(SIOM!$C$47:$AR$47='FoGPbEaIC-isic'!C$1))/SUMPRODUCT(SIOM!$C$48:$AR$89*(SIOM!$B$48:$B$89='FoGPbEaIC-isic'!$A9))</f>
        <v>0</v>
      </c>
      <c r="D9" s="13" cm="1">
        <f t="array" ref="D9">SUMPRODUCT(SIOM!$C$48:$AR$89*(SIOM!$B$48:$B$89='FoGPbEaIC-isic'!$A9)*(SIOM!$C$47:$AR$47='FoGPbEaIC-isic'!D$1))/SUMPRODUCT(SIOM!$C$48:$AR$89*(SIOM!$B$48:$B$89='FoGPbEaIC-isic'!$A9))</f>
        <v>0</v>
      </c>
      <c r="E9" s="13" cm="1">
        <f t="array" ref="E9">SUMPRODUCT(SIOM!$C$48:$AR$89*(SIOM!$B$48:$B$89='FoGPbEaIC-isic'!$A9)*(SIOM!$C$47:$AR$47='FoGPbEaIC-isic'!E$1))/SUMPRODUCT(SIOM!$C$48:$AR$89*(SIOM!$B$48:$B$89='FoGPbEaIC-isic'!$A9))</f>
        <v>4.166162216825597E-4</v>
      </c>
      <c r="F9" s="13" cm="1">
        <f t="array" ref="F9">SUMPRODUCT(SIOM!$C$48:$AR$89*(SIOM!$B$48:$B$89='FoGPbEaIC-isic'!$A9)*(SIOM!$C$47:$AR$47='FoGPbEaIC-isic'!F$1))/SUMPRODUCT(SIOM!$C$48:$AR$89*(SIOM!$B$48:$B$89='FoGPbEaIC-isic'!$A9))</f>
        <v>0</v>
      </c>
      <c r="G9" s="13" cm="1">
        <f t="array" ref="G9">SUMPRODUCT(SIOM!$C$48:$AR$89*(SIOM!$B$48:$B$89='FoGPbEaIC-isic'!$A9)*(SIOM!$C$47:$AR$47='FoGPbEaIC-isic'!G$1))/SUMPRODUCT(SIOM!$C$48:$AR$89*(SIOM!$B$48:$B$89='FoGPbEaIC-isic'!$A9))</f>
        <v>4.0661031071736325E-2</v>
      </c>
      <c r="H9" s="13" cm="1">
        <f t="array" ref="H9">SUMPRODUCT(SIOM!$C$48:$AR$89*(SIOM!$B$48:$B$89='FoGPbEaIC-isic'!$A9)*(SIOM!$C$47:$AR$47='FoGPbEaIC-isic'!H$1))/SUMPRODUCT(SIOM!$C$48:$AR$89*(SIOM!$B$48:$B$89='FoGPbEaIC-isic'!$A9))</f>
        <v>1.6337053205808413E-2</v>
      </c>
      <c r="I9" s="13" cm="1">
        <f t="array" ref="I9">SUMPRODUCT(SIOM!$C$48:$AR$89*(SIOM!$B$48:$B$89='FoGPbEaIC-isic'!$A9)*(SIOM!$C$47:$AR$47='FoGPbEaIC-isic'!I$1))/SUMPRODUCT(SIOM!$C$48:$AR$89*(SIOM!$B$48:$B$89='FoGPbEaIC-isic'!$A9))</f>
        <v>4.6753598211042814E-3</v>
      </c>
      <c r="J9" s="13" cm="1">
        <f t="array" ref="J9">SUMPRODUCT(SIOM!$C$48:$AR$89*(SIOM!$B$48:$B$89='FoGPbEaIC-isic'!$A9)*(SIOM!$C$47:$AR$47='FoGPbEaIC-isic'!J$1))/SUMPRODUCT(SIOM!$C$48:$AR$89*(SIOM!$B$48:$B$89='FoGPbEaIC-isic'!$A9))</f>
        <v>0.27386641218655855</v>
      </c>
      <c r="K9" s="13" cm="1">
        <f t="array" ref="K9">SUMPRODUCT(SIOM!$C$48:$AR$89*(SIOM!$B$48:$B$89='FoGPbEaIC-isic'!$A9)*(SIOM!$C$47:$AR$47='FoGPbEaIC-isic'!K$1))/SUMPRODUCT(SIOM!$C$48:$AR$89*(SIOM!$B$48:$B$89='FoGPbEaIC-isic'!$A9))</f>
        <v>4.3548858044253893E-3</v>
      </c>
      <c r="L9" s="13" cm="1">
        <f t="array" ref="L9">SUMPRODUCT(SIOM!$C$48:$AR$89*(SIOM!$B$48:$B$89='FoGPbEaIC-isic'!$A9)*(SIOM!$C$47:$AR$47='FoGPbEaIC-isic'!L$1))/SUMPRODUCT(SIOM!$C$48:$AR$89*(SIOM!$B$48:$B$89='FoGPbEaIC-isic'!$A9))</f>
        <v>3.6167469711711128E-2</v>
      </c>
      <c r="M9" s="13" cm="1">
        <f t="array" ref="M9">SUMPRODUCT(SIOM!$C$48:$AR$89*(SIOM!$B$48:$B$89='FoGPbEaIC-isic'!$A9)*(SIOM!$C$47:$AR$47='FoGPbEaIC-isic'!M$1))/SUMPRODUCT(SIOM!$C$48:$AR$89*(SIOM!$B$48:$B$89='FoGPbEaIC-isic'!$A9))</f>
        <v>1.3360009154807865E-2</v>
      </c>
      <c r="N9" s="13" cm="1">
        <f t="array" ref="N9">SUMPRODUCT(SIOM!$C$48:$AR$89*(SIOM!$B$48:$B$89='FoGPbEaIC-isic'!$A9)*(SIOM!$C$47:$AR$47='FoGPbEaIC-isic'!N$1))/SUMPRODUCT(SIOM!$C$48:$AR$89*(SIOM!$B$48:$B$89='FoGPbEaIC-isic'!$A9))</f>
        <v>2.682723601843081E-2</v>
      </c>
      <c r="O9" s="13" cm="1">
        <f t="array" ref="O9">SUMPRODUCT(SIOM!$C$48:$AR$89*(SIOM!$B$48:$B$89='FoGPbEaIC-isic'!$A9)*(SIOM!$C$47:$AR$47='FoGPbEaIC-isic'!O$1))/SUMPRODUCT(SIOM!$C$48:$AR$89*(SIOM!$B$48:$B$89='FoGPbEaIC-isic'!$A9))</f>
        <v>7.401756195523284E-3</v>
      </c>
      <c r="P9" s="13" cm="1">
        <f t="array" ref="P9">SUMPRODUCT(SIOM!$C$48:$AR$89*(SIOM!$B$48:$B$89='FoGPbEaIC-isic'!$A9)*(SIOM!$C$47:$AR$47='FoGPbEaIC-isic'!P$1))/SUMPRODUCT(SIOM!$C$48:$AR$89*(SIOM!$B$48:$B$89='FoGPbEaIC-isic'!$A9))</f>
        <v>1.0174463208110177E-2</v>
      </c>
      <c r="Q9" s="13" cm="1">
        <f t="array" ref="Q9">SUMPRODUCT(SIOM!$C$48:$AR$89*(SIOM!$B$48:$B$89='FoGPbEaIC-isic'!$A9)*(SIOM!$C$47:$AR$47='FoGPbEaIC-isic'!Q$1))/SUMPRODUCT(SIOM!$C$48:$AR$89*(SIOM!$B$48:$B$89='FoGPbEaIC-isic'!$A9))</f>
        <v>2.6972881056440594E-3</v>
      </c>
      <c r="R9" s="13" cm="1">
        <f t="array" ref="R9">SUMPRODUCT(SIOM!$C$48:$AR$89*(SIOM!$B$48:$B$89='FoGPbEaIC-isic'!$A9)*(SIOM!$C$47:$AR$47='FoGPbEaIC-isic'!R$1))/SUMPRODUCT(SIOM!$C$48:$AR$89*(SIOM!$B$48:$B$89='FoGPbEaIC-isic'!$A9))</f>
        <v>3.9115982827562044E-3</v>
      </c>
      <c r="S9" s="13" cm="1">
        <f t="array" ref="S9">SUMPRODUCT(SIOM!$C$48:$AR$89*(SIOM!$B$48:$B$89='FoGPbEaIC-isic'!$A9)*(SIOM!$C$47:$AR$47='FoGPbEaIC-isic'!S$1))/SUMPRODUCT(SIOM!$C$48:$AR$89*(SIOM!$B$48:$B$89='FoGPbEaIC-isic'!$A9))</f>
        <v>1.205694467194143E-2</v>
      </c>
      <c r="T9" s="13" cm="1">
        <f t="array" ref="T9">SUMPRODUCT(SIOM!$C$48:$AR$89*(SIOM!$B$48:$B$89='FoGPbEaIC-isic'!$A9)*(SIOM!$C$47:$AR$47='FoGPbEaIC-isic'!T$1))/SUMPRODUCT(SIOM!$C$48:$AR$89*(SIOM!$B$48:$B$89='FoGPbEaIC-isic'!$A9))</f>
        <v>2.8191031000519878E-2</v>
      </c>
      <c r="U9" s="13" cm="1">
        <f t="array" ref="U9">SUMPRODUCT(SIOM!$C$48:$AR$89*(SIOM!$B$48:$B$89='FoGPbEaIC-isic'!$A9)*(SIOM!$C$47:$AR$47='FoGPbEaIC-isic'!U$1))/SUMPRODUCT(SIOM!$C$48:$AR$89*(SIOM!$B$48:$B$89='FoGPbEaIC-isic'!$A9))</f>
        <v>1.3851599165343224E-2</v>
      </c>
      <c r="V9" s="13" cm="1">
        <f t="array" ref="V9">SUMPRODUCT(SIOM!$C$48:$AR$89*(SIOM!$B$48:$B$89='FoGPbEaIC-isic'!$A9)*(SIOM!$C$47:$AR$47='FoGPbEaIC-isic'!V$1))/SUMPRODUCT(SIOM!$C$48:$AR$89*(SIOM!$B$48:$B$89='FoGPbEaIC-isic'!$A9))</f>
        <v>1.5521624874481006E-2</v>
      </c>
      <c r="W9" s="13" cm="1">
        <f t="array" ref="W9">SUMPRODUCT(SIOM!$C$48:$AR$89*(SIOM!$B$48:$B$89='FoGPbEaIC-isic'!$A9)*(SIOM!$C$47:$AR$47='FoGPbEaIC-isic'!W$1))/SUMPRODUCT(SIOM!$C$48:$AR$89*(SIOM!$B$48:$B$89='FoGPbEaIC-isic'!$A9))</f>
        <v>1.4325188545546477E-2</v>
      </c>
      <c r="X9" s="13" cm="1">
        <f t="array" ref="X9">SUMPRODUCT(SIOM!$C$48:$AR$89*(SIOM!$B$48:$B$89='FoGPbEaIC-isic'!$A9)*(SIOM!$C$47:$AR$47='FoGPbEaIC-isic'!X$1))/SUMPRODUCT(SIOM!$C$48:$AR$89*(SIOM!$B$48:$B$89='FoGPbEaIC-isic'!$A9))</f>
        <v>4.062898367006843E-3</v>
      </c>
      <c r="Y9" s="13" cm="1">
        <f t="array" ref="Y9">SUMPRODUCT(SIOM!$C$48:$AR$89*(SIOM!$B$48:$B$89='FoGPbEaIC-isic'!$A9)*(SIOM!$C$47:$AR$47='FoGPbEaIC-isic'!Y$1))/SUMPRODUCT(SIOM!$C$48:$AR$89*(SIOM!$B$48:$B$89='FoGPbEaIC-isic'!$A9))</f>
        <v>1.1344780190432781E-2</v>
      </c>
      <c r="Z9" s="13" cm="1">
        <f t="array" ref="Z9">SUMPRODUCT(SIOM!$C$48:$AR$89*(SIOM!$B$48:$B$89='FoGPbEaIC-isic'!$A9)*(SIOM!$C$47:$AR$47='FoGPbEaIC-isic'!Z$1))/SUMPRODUCT(SIOM!$C$48:$AR$89*(SIOM!$B$48:$B$89='FoGPbEaIC-isic'!$A9))</f>
        <v>0</v>
      </c>
      <c r="AA9" s="13" cm="1">
        <f t="array" ref="AA9">SUMPRODUCT(SIOM!$C$48:$AR$89*(SIOM!$B$48:$B$89='FoGPbEaIC-isic'!$A9)*(SIOM!$C$47:$AR$47='FoGPbEaIC-isic'!AA$1))/SUMPRODUCT(SIOM!$C$48:$AR$89*(SIOM!$B$48:$B$89='FoGPbEaIC-isic'!$A9))</f>
        <v>0</v>
      </c>
      <c r="AB9" s="13" cm="1">
        <f t="array" ref="AB9">SUMPRODUCT(SIOM!$C$48:$AR$89*(SIOM!$B$48:$B$89='FoGPbEaIC-isic'!$A9)*(SIOM!$C$47:$AR$47='FoGPbEaIC-isic'!AB$1))/SUMPRODUCT(SIOM!$C$48:$AR$89*(SIOM!$B$48:$B$89='FoGPbEaIC-isic'!$A9))</f>
        <v>1.5610645434669588E-2</v>
      </c>
      <c r="AC9" s="13" cm="1">
        <f t="array" ref="AC9">SUMPRODUCT(SIOM!$C$48:$AR$89*(SIOM!$B$48:$B$89='FoGPbEaIC-isic'!$A9)*(SIOM!$C$47:$AR$47='FoGPbEaIC-isic'!AC$1))/SUMPRODUCT(SIOM!$C$48:$AR$89*(SIOM!$B$48:$B$89='FoGPbEaIC-isic'!$A9))</f>
        <v>1.4535277067591527E-2</v>
      </c>
      <c r="AD9" s="13" cm="1">
        <f t="array" ref="AD9">SUMPRODUCT(SIOM!$C$48:$AR$89*(SIOM!$B$48:$B$89='FoGPbEaIC-isic'!$A9)*(SIOM!$C$47:$AR$47='FoGPbEaIC-isic'!AD$1))/SUMPRODUCT(SIOM!$C$48:$AR$89*(SIOM!$B$48:$B$89='FoGPbEaIC-isic'!$A9))</f>
        <v>8.2066274026649177E-2</v>
      </c>
      <c r="AE9" s="13" cm="1">
        <f t="array" ref="AE9">SUMPRODUCT(SIOM!$C$48:$AR$89*(SIOM!$B$48:$B$89='FoGPbEaIC-isic'!$A9)*(SIOM!$C$47:$AR$47='FoGPbEaIC-isic'!AE$1))/SUMPRODUCT(SIOM!$C$48:$AR$89*(SIOM!$B$48:$B$89='FoGPbEaIC-isic'!$A9))</f>
        <v>1.0386918962803646E-2</v>
      </c>
      <c r="AF9" s="13" cm="1">
        <f t="array" ref="AF9">SUMPRODUCT(SIOM!$C$48:$AR$89*(SIOM!$B$48:$B$89='FoGPbEaIC-isic'!$A9)*(SIOM!$C$47:$AR$47='FoGPbEaIC-isic'!AF$1))/SUMPRODUCT(SIOM!$C$48:$AR$89*(SIOM!$B$48:$B$89='FoGPbEaIC-isic'!$A9))</f>
        <v>1.8441499248666469E-2</v>
      </c>
      <c r="AG9" s="13" cm="1">
        <f t="array" ref="AG9">SUMPRODUCT(SIOM!$C$48:$AR$89*(SIOM!$B$48:$B$89='FoGPbEaIC-isic'!$A9)*(SIOM!$C$47:$AR$47='FoGPbEaIC-isic'!AG$1))/SUMPRODUCT(SIOM!$C$48:$AR$89*(SIOM!$B$48:$B$89='FoGPbEaIC-isic'!$A9))</f>
        <v>5.620046005825504E-2</v>
      </c>
      <c r="AH9" s="13" cm="1">
        <f t="array" ref="AH9">SUMPRODUCT(SIOM!$C$48:$AR$89*(SIOM!$B$48:$B$89='FoGPbEaIC-isic'!$A9)*(SIOM!$C$47:$AR$47='FoGPbEaIC-isic'!AH$1))/SUMPRODUCT(SIOM!$C$48:$AR$89*(SIOM!$B$48:$B$89='FoGPbEaIC-isic'!$A9))</f>
        <v>7.125205637494034E-3</v>
      </c>
      <c r="AI9" s="13" cm="1">
        <f t="array" ref="AI9">SUMPRODUCT(SIOM!$C$48:$AR$89*(SIOM!$B$48:$B$89='FoGPbEaIC-isic'!$A9)*(SIOM!$C$47:$AR$47='FoGPbEaIC-isic'!AI$1))/SUMPRODUCT(SIOM!$C$48:$AR$89*(SIOM!$B$48:$B$89='FoGPbEaIC-isic'!$A9))</f>
        <v>1.7497881310667509E-2</v>
      </c>
      <c r="AJ9" s="13" cm="1">
        <f t="array" ref="AJ9">SUMPRODUCT(SIOM!$C$48:$AR$89*(SIOM!$B$48:$B$89='FoGPbEaIC-isic'!$A9)*(SIOM!$C$47:$AR$47='FoGPbEaIC-isic'!AJ$1))/SUMPRODUCT(SIOM!$C$48:$AR$89*(SIOM!$B$48:$B$89='FoGPbEaIC-isic'!$A9))</f>
        <v>4.3360134456654105E-2</v>
      </c>
      <c r="AK9" s="13" cm="1">
        <f t="array" ref="AK9">SUMPRODUCT(SIOM!$C$48:$AR$89*(SIOM!$B$48:$B$89='FoGPbEaIC-isic'!$A9)*(SIOM!$C$47:$AR$47='FoGPbEaIC-isic'!AK$1))/SUMPRODUCT(SIOM!$C$48:$AR$89*(SIOM!$B$48:$B$89='FoGPbEaIC-isic'!$A9))</f>
        <v>5.729363253737082E-3</v>
      </c>
      <c r="AL9" s="13" cm="1">
        <f t="array" ref="AL9">SUMPRODUCT(SIOM!$C$48:$AR$89*(SIOM!$B$48:$B$89='FoGPbEaIC-isic'!$A9)*(SIOM!$C$47:$AR$47='FoGPbEaIC-isic'!AL$1))/SUMPRODUCT(SIOM!$C$48:$AR$89*(SIOM!$B$48:$B$89='FoGPbEaIC-isic'!$A9))</f>
        <v>5.8230128830554694E-2</v>
      </c>
      <c r="AM9" s="13" cm="1">
        <f t="array" ref="AM9">SUMPRODUCT(SIOM!$C$48:$AR$89*(SIOM!$B$48:$B$89='FoGPbEaIC-isic'!$A9)*(SIOM!$C$47:$AR$47='FoGPbEaIC-isic'!AM$1))/SUMPRODUCT(SIOM!$C$48:$AR$89*(SIOM!$B$48:$B$89='FoGPbEaIC-isic'!$A9))</f>
        <v>3.0402301715604228E-2</v>
      </c>
      <c r="AN9" s="13" cm="1">
        <f t="array" ref="AN9">SUMPRODUCT(SIOM!$C$48:$AR$89*(SIOM!$B$48:$B$89='FoGPbEaIC-isic'!$A9)*(SIOM!$C$47:$AR$47='FoGPbEaIC-isic'!AN$1))/SUMPRODUCT(SIOM!$C$48:$AR$89*(SIOM!$B$48:$B$89='FoGPbEaIC-isic'!$A9))</f>
        <v>4.5831345207489112E-2</v>
      </c>
      <c r="AO9" s="13" cm="1">
        <f t="array" ref="AO9">SUMPRODUCT(SIOM!$C$48:$AR$89*(SIOM!$B$48:$B$89='FoGPbEaIC-isic'!$A9)*(SIOM!$C$47:$AR$47='FoGPbEaIC-isic'!AO$1))/SUMPRODUCT(SIOM!$C$48:$AR$89*(SIOM!$B$48:$B$89='FoGPbEaIC-isic'!$A9))</f>
        <v>2.3159588938661269E-2</v>
      </c>
      <c r="AP9" s="13" cm="1">
        <f t="array" ref="AP9">SUMPRODUCT(SIOM!$C$48:$AR$89*(SIOM!$B$48:$B$89='FoGPbEaIC-isic'!$A9)*(SIOM!$C$47:$AR$47='FoGPbEaIC-isic'!AP$1))/SUMPRODUCT(SIOM!$C$48:$AR$89*(SIOM!$B$48:$B$89='FoGPbEaIC-isic'!$A9))</f>
        <v>2.803079399218043E-2</v>
      </c>
      <c r="AQ9" s="13" cm="1">
        <f t="array" ref="AQ9">SUMPRODUCT(SIOM!$C$48:$AR$89*(SIOM!$B$48:$B$89='FoGPbEaIC-isic'!$A9)*(SIOM!$C$47:$AR$47='FoGPbEaIC-isic'!AQ$1))/SUMPRODUCT(SIOM!$C$48:$AR$89*(SIOM!$B$48:$B$89='FoGPbEaIC-isic'!$A9))</f>
        <v>0</v>
      </c>
      <c r="AR9" s="13"/>
    </row>
    <row r="10" spans="1:44" x14ac:dyDescent="0.25">
      <c r="A10" t="s">
        <v>97</v>
      </c>
      <c r="B10" s="13" cm="1">
        <f t="array" ref="B10">SUMPRODUCT(SIOM!$C$48:$AR$89*(SIOM!$B$48:$B$89='FoGPbEaIC-isic'!$A10)*(SIOM!$C$47:$AR$47='FoGPbEaIC-isic'!B$1))/SUMPRODUCT(SIOM!$C$48:$AR$89*(SIOM!$B$48:$B$89='FoGPbEaIC-isic'!$A10))</f>
        <v>2.1513844166793729E-2</v>
      </c>
      <c r="C10" s="13" cm="1">
        <f t="array" ref="C10">SUMPRODUCT(SIOM!$C$48:$AR$89*(SIOM!$B$48:$B$89='FoGPbEaIC-isic'!$A10)*(SIOM!$C$47:$AR$47='FoGPbEaIC-isic'!C$1))/SUMPRODUCT(SIOM!$C$48:$AR$89*(SIOM!$B$48:$B$89='FoGPbEaIC-isic'!$A10))</f>
        <v>0</v>
      </c>
      <c r="D10" s="13" cm="1">
        <f t="array" ref="D10">SUMPRODUCT(SIOM!$C$48:$AR$89*(SIOM!$B$48:$B$89='FoGPbEaIC-isic'!$A10)*(SIOM!$C$47:$AR$47='FoGPbEaIC-isic'!D$1))/SUMPRODUCT(SIOM!$C$48:$AR$89*(SIOM!$B$48:$B$89='FoGPbEaIC-isic'!$A10))</f>
        <v>0</v>
      </c>
      <c r="E10" s="13" cm="1">
        <f t="array" ref="E10">SUMPRODUCT(SIOM!$C$48:$AR$89*(SIOM!$B$48:$B$89='FoGPbEaIC-isic'!$A10)*(SIOM!$C$47:$AR$47='FoGPbEaIC-isic'!E$1))/SUMPRODUCT(SIOM!$C$48:$AR$89*(SIOM!$B$48:$B$89='FoGPbEaIC-isic'!$A10))</f>
        <v>2.1400830560314283E-3</v>
      </c>
      <c r="F10" s="13" cm="1">
        <f t="array" ref="F10">SUMPRODUCT(SIOM!$C$48:$AR$89*(SIOM!$B$48:$B$89='FoGPbEaIC-isic'!$A10)*(SIOM!$C$47:$AR$47='FoGPbEaIC-isic'!F$1))/SUMPRODUCT(SIOM!$C$48:$AR$89*(SIOM!$B$48:$B$89='FoGPbEaIC-isic'!$A10))</f>
        <v>7.1754670780601118E-6</v>
      </c>
      <c r="G10" s="13" cm="1">
        <f t="array" ref="G10">SUMPRODUCT(SIOM!$C$48:$AR$89*(SIOM!$B$48:$B$89='FoGPbEaIC-isic'!$A10)*(SIOM!$C$47:$AR$47='FoGPbEaIC-isic'!G$1))/SUMPRODUCT(SIOM!$C$48:$AR$89*(SIOM!$B$48:$B$89='FoGPbEaIC-isic'!$A10))</f>
        <v>9.163071458682762E-3</v>
      </c>
      <c r="H10" s="13" cm="1">
        <f t="array" ref="H10">SUMPRODUCT(SIOM!$C$48:$AR$89*(SIOM!$B$48:$B$89='FoGPbEaIC-isic'!$A10)*(SIOM!$C$47:$AR$47='FoGPbEaIC-isic'!H$1))/SUMPRODUCT(SIOM!$C$48:$AR$89*(SIOM!$B$48:$B$89='FoGPbEaIC-isic'!$A10))</f>
        <v>1.3206447157169636E-2</v>
      </c>
      <c r="I10" s="13" cm="1">
        <f t="array" ref="I10">SUMPRODUCT(SIOM!$C$48:$AR$89*(SIOM!$B$48:$B$89='FoGPbEaIC-isic'!$A10)*(SIOM!$C$47:$AR$47='FoGPbEaIC-isic'!I$1))/SUMPRODUCT(SIOM!$C$48:$AR$89*(SIOM!$B$48:$B$89='FoGPbEaIC-isic'!$A10))</f>
        <v>2.7159142890457524E-3</v>
      </c>
      <c r="J10" s="13" cm="1">
        <f t="array" ref="J10">SUMPRODUCT(SIOM!$C$48:$AR$89*(SIOM!$B$48:$B$89='FoGPbEaIC-isic'!$A10)*(SIOM!$C$47:$AR$47='FoGPbEaIC-isic'!J$1))/SUMPRODUCT(SIOM!$C$48:$AR$89*(SIOM!$B$48:$B$89='FoGPbEaIC-isic'!$A10))</f>
        <v>8.7827717035455777E-3</v>
      </c>
      <c r="K10" s="13" cm="1">
        <f t="array" ref="K10">SUMPRODUCT(SIOM!$C$48:$AR$89*(SIOM!$B$48:$B$89='FoGPbEaIC-isic'!$A10)*(SIOM!$C$47:$AR$47='FoGPbEaIC-isic'!K$1))/SUMPRODUCT(SIOM!$C$48:$AR$89*(SIOM!$B$48:$B$89='FoGPbEaIC-isic'!$A10))</f>
        <v>0.13138100833251112</v>
      </c>
      <c r="L10" s="13" cm="1">
        <f t="array" ref="L10">SUMPRODUCT(SIOM!$C$48:$AR$89*(SIOM!$B$48:$B$89='FoGPbEaIC-isic'!$A10)*(SIOM!$C$47:$AR$47='FoGPbEaIC-isic'!L$1))/SUMPRODUCT(SIOM!$C$48:$AR$89*(SIOM!$B$48:$B$89='FoGPbEaIC-isic'!$A10))</f>
        <v>0.20849750172239032</v>
      </c>
      <c r="M10" s="13" cm="1">
        <f t="array" ref="M10">SUMPRODUCT(SIOM!$C$48:$AR$89*(SIOM!$B$48:$B$89='FoGPbEaIC-isic'!$A10)*(SIOM!$C$47:$AR$47='FoGPbEaIC-isic'!M$1))/SUMPRODUCT(SIOM!$C$48:$AR$89*(SIOM!$B$48:$B$89='FoGPbEaIC-isic'!$A10))</f>
        <v>5.3421804044180973E-3</v>
      </c>
      <c r="N10" s="13" cm="1">
        <f t="array" ref="N10">SUMPRODUCT(SIOM!$C$48:$AR$89*(SIOM!$B$48:$B$89='FoGPbEaIC-isic'!$A10)*(SIOM!$C$47:$AR$47='FoGPbEaIC-isic'!N$1))/SUMPRODUCT(SIOM!$C$48:$AR$89*(SIOM!$B$48:$B$89='FoGPbEaIC-isic'!$A10))</f>
        <v>4.2392659497179137E-2</v>
      </c>
      <c r="O10" s="13" cm="1">
        <f t="array" ref="O10">SUMPRODUCT(SIOM!$C$48:$AR$89*(SIOM!$B$48:$B$89='FoGPbEaIC-isic'!$A10)*(SIOM!$C$47:$AR$47='FoGPbEaIC-isic'!O$1))/SUMPRODUCT(SIOM!$C$48:$AR$89*(SIOM!$B$48:$B$89='FoGPbEaIC-isic'!$A10))</f>
        <v>0</v>
      </c>
      <c r="P10" s="13" cm="1">
        <f t="array" ref="P10">SUMPRODUCT(SIOM!$C$48:$AR$89*(SIOM!$B$48:$B$89='FoGPbEaIC-isic'!$A10)*(SIOM!$C$47:$AR$47='FoGPbEaIC-isic'!P$1))/SUMPRODUCT(SIOM!$C$48:$AR$89*(SIOM!$B$48:$B$89='FoGPbEaIC-isic'!$A10))</f>
        <v>0</v>
      </c>
      <c r="Q10" s="13" cm="1">
        <f t="array" ref="Q10">SUMPRODUCT(SIOM!$C$48:$AR$89*(SIOM!$B$48:$B$89='FoGPbEaIC-isic'!$A10)*(SIOM!$C$47:$AR$47='FoGPbEaIC-isic'!Q$1))/SUMPRODUCT(SIOM!$C$48:$AR$89*(SIOM!$B$48:$B$89='FoGPbEaIC-isic'!$A10))</f>
        <v>0</v>
      </c>
      <c r="R10" s="13" cm="1">
        <f t="array" ref="R10">SUMPRODUCT(SIOM!$C$48:$AR$89*(SIOM!$B$48:$B$89='FoGPbEaIC-isic'!$A10)*(SIOM!$C$47:$AR$47='FoGPbEaIC-isic'!R$1))/SUMPRODUCT(SIOM!$C$48:$AR$89*(SIOM!$B$48:$B$89='FoGPbEaIC-isic'!$A10))</f>
        <v>0</v>
      </c>
      <c r="S10" s="13" cm="1">
        <f t="array" ref="S10">SUMPRODUCT(SIOM!$C$48:$AR$89*(SIOM!$B$48:$B$89='FoGPbEaIC-isic'!$A10)*(SIOM!$C$47:$AR$47='FoGPbEaIC-isic'!S$1))/SUMPRODUCT(SIOM!$C$48:$AR$89*(SIOM!$B$48:$B$89='FoGPbEaIC-isic'!$A10))</f>
        <v>1.2666493259545612E-2</v>
      </c>
      <c r="T10" s="13" cm="1">
        <f t="array" ref="T10">SUMPRODUCT(SIOM!$C$48:$AR$89*(SIOM!$B$48:$B$89='FoGPbEaIC-isic'!$A10)*(SIOM!$C$47:$AR$47='FoGPbEaIC-isic'!T$1))/SUMPRODUCT(SIOM!$C$48:$AR$89*(SIOM!$B$48:$B$89='FoGPbEaIC-isic'!$A10))</f>
        <v>1.3988573068678187E-2</v>
      </c>
      <c r="U10" s="13" cm="1">
        <f t="array" ref="U10">SUMPRODUCT(SIOM!$C$48:$AR$89*(SIOM!$B$48:$B$89='FoGPbEaIC-isic'!$A10)*(SIOM!$C$47:$AR$47='FoGPbEaIC-isic'!U$1))/SUMPRODUCT(SIOM!$C$48:$AR$89*(SIOM!$B$48:$B$89='FoGPbEaIC-isic'!$A10))</f>
        <v>9.9828685723511307E-3</v>
      </c>
      <c r="V10" s="13" cm="1">
        <f t="array" ref="V10">SUMPRODUCT(SIOM!$C$48:$AR$89*(SIOM!$B$48:$B$89='FoGPbEaIC-isic'!$A10)*(SIOM!$C$47:$AR$47='FoGPbEaIC-isic'!V$1))/SUMPRODUCT(SIOM!$C$48:$AR$89*(SIOM!$B$48:$B$89='FoGPbEaIC-isic'!$A10))</f>
        <v>1.1121973970993173E-2</v>
      </c>
      <c r="W10" s="13" cm="1">
        <f t="array" ref="W10">SUMPRODUCT(SIOM!$C$48:$AR$89*(SIOM!$B$48:$B$89='FoGPbEaIC-isic'!$A10)*(SIOM!$C$47:$AR$47='FoGPbEaIC-isic'!W$1))/SUMPRODUCT(SIOM!$C$48:$AR$89*(SIOM!$B$48:$B$89='FoGPbEaIC-isic'!$A10))</f>
        <v>1.0269887255473535E-2</v>
      </c>
      <c r="X10" s="13" cm="1">
        <f t="array" ref="X10">SUMPRODUCT(SIOM!$C$48:$AR$89*(SIOM!$B$48:$B$89='FoGPbEaIC-isic'!$A10)*(SIOM!$C$47:$AR$47='FoGPbEaIC-isic'!X$1))/SUMPRODUCT(SIOM!$C$48:$AR$89*(SIOM!$B$48:$B$89='FoGPbEaIC-isic'!$A10))</f>
        <v>9.963136037886464E-3</v>
      </c>
      <c r="Y10" s="13" cm="1">
        <f t="array" ref="Y10">SUMPRODUCT(SIOM!$C$48:$AR$89*(SIOM!$B$48:$B$89='FoGPbEaIC-isic'!$A10)*(SIOM!$C$47:$AR$47='FoGPbEaIC-isic'!Y$1))/SUMPRODUCT(SIOM!$C$48:$AR$89*(SIOM!$B$48:$B$89='FoGPbEaIC-isic'!$A10))</f>
        <v>5.6542680575113677E-3</v>
      </c>
      <c r="Z10" s="13" cm="1">
        <f t="array" ref="Z10">SUMPRODUCT(SIOM!$C$48:$AR$89*(SIOM!$B$48:$B$89='FoGPbEaIC-isic'!$A10)*(SIOM!$C$47:$AR$47='FoGPbEaIC-isic'!Z$1))/SUMPRODUCT(SIOM!$C$48:$AR$89*(SIOM!$B$48:$B$89='FoGPbEaIC-isic'!$A10))</f>
        <v>0</v>
      </c>
      <c r="AA10" s="13" cm="1">
        <f t="array" ref="AA10">SUMPRODUCT(SIOM!$C$48:$AR$89*(SIOM!$B$48:$B$89='FoGPbEaIC-isic'!$A10)*(SIOM!$C$47:$AR$47='FoGPbEaIC-isic'!AA$1))/SUMPRODUCT(SIOM!$C$48:$AR$89*(SIOM!$B$48:$B$89='FoGPbEaIC-isic'!$A10))</f>
        <v>0</v>
      </c>
      <c r="AB10" s="13" cm="1">
        <f t="array" ref="AB10">SUMPRODUCT(SIOM!$C$48:$AR$89*(SIOM!$B$48:$B$89='FoGPbEaIC-isic'!$A10)*(SIOM!$C$47:$AR$47='FoGPbEaIC-isic'!AB$1))/SUMPRODUCT(SIOM!$C$48:$AR$89*(SIOM!$B$48:$B$89='FoGPbEaIC-isic'!$A10))</f>
        <v>6.1813061143948828E-2</v>
      </c>
      <c r="AC10" s="13" cm="1">
        <f t="array" ref="AC10">SUMPRODUCT(SIOM!$C$48:$AR$89*(SIOM!$B$48:$B$89='FoGPbEaIC-isic'!$A10)*(SIOM!$C$47:$AR$47='FoGPbEaIC-isic'!AC$1))/SUMPRODUCT(SIOM!$C$48:$AR$89*(SIOM!$B$48:$B$89='FoGPbEaIC-isic'!$A10))</f>
        <v>5.6273600559686422E-2</v>
      </c>
      <c r="AD10" s="13" cm="1">
        <f t="array" ref="AD10">SUMPRODUCT(SIOM!$C$48:$AR$89*(SIOM!$B$48:$B$89='FoGPbEaIC-isic'!$A10)*(SIOM!$C$47:$AR$47='FoGPbEaIC-isic'!AD$1))/SUMPRODUCT(SIOM!$C$48:$AR$89*(SIOM!$B$48:$B$89='FoGPbEaIC-isic'!$A10))</f>
        <v>4.8280130234727464E-2</v>
      </c>
      <c r="AE10" s="13" cm="1">
        <f t="array" ref="AE10">SUMPRODUCT(SIOM!$C$48:$AR$89*(SIOM!$B$48:$B$89='FoGPbEaIC-isic'!$A10)*(SIOM!$C$47:$AR$47='FoGPbEaIC-isic'!AE$1))/SUMPRODUCT(SIOM!$C$48:$AR$89*(SIOM!$B$48:$B$89='FoGPbEaIC-isic'!$A10))</f>
        <v>0.19758366146146322</v>
      </c>
      <c r="AF10" s="13" cm="1">
        <f t="array" ref="AF10">SUMPRODUCT(SIOM!$C$48:$AR$89*(SIOM!$B$48:$B$89='FoGPbEaIC-isic'!$A10)*(SIOM!$C$47:$AR$47='FoGPbEaIC-isic'!AF$1))/SUMPRODUCT(SIOM!$C$48:$AR$89*(SIOM!$B$48:$B$89='FoGPbEaIC-isic'!$A10))</f>
        <v>8.3665946130180892E-3</v>
      </c>
      <c r="AG10" s="13" cm="1">
        <f t="array" ref="AG10">SUMPRODUCT(SIOM!$C$48:$AR$89*(SIOM!$B$48:$B$89='FoGPbEaIC-isic'!$A10)*(SIOM!$C$47:$AR$47='FoGPbEaIC-isic'!AG$1))/SUMPRODUCT(SIOM!$C$48:$AR$89*(SIOM!$B$48:$B$89='FoGPbEaIC-isic'!$A10))</f>
        <v>2.1687849243436689E-3</v>
      </c>
      <c r="AH10" s="13" cm="1">
        <f t="array" ref="AH10">SUMPRODUCT(SIOM!$C$48:$AR$89*(SIOM!$B$48:$B$89='FoGPbEaIC-isic'!$A10)*(SIOM!$C$47:$AR$47='FoGPbEaIC-isic'!AH$1))/SUMPRODUCT(SIOM!$C$48:$AR$89*(SIOM!$B$48:$B$89='FoGPbEaIC-isic'!$A10))</f>
        <v>2.645953485034666E-3</v>
      </c>
      <c r="AI10" s="13" cm="1">
        <f t="array" ref="AI10">SUMPRODUCT(SIOM!$C$48:$AR$89*(SIOM!$B$48:$B$89='FoGPbEaIC-isic'!$A10)*(SIOM!$C$47:$AR$47='FoGPbEaIC-isic'!AI$1))/SUMPRODUCT(SIOM!$C$48:$AR$89*(SIOM!$B$48:$B$89='FoGPbEaIC-isic'!$A10))</f>
        <v>4.1797095729700154E-3</v>
      </c>
      <c r="AJ10" s="13" cm="1">
        <f t="array" ref="AJ10">SUMPRODUCT(SIOM!$C$48:$AR$89*(SIOM!$B$48:$B$89='FoGPbEaIC-isic'!$A10)*(SIOM!$C$47:$AR$47='FoGPbEaIC-isic'!AJ$1))/SUMPRODUCT(SIOM!$C$48:$AR$89*(SIOM!$B$48:$B$89='FoGPbEaIC-isic'!$A10))</f>
        <v>1.1511243059977935E-2</v>
      </c>
      <c r="AK10" s="13" cm="1">
        <f t="array" ref="AK10">SUMPRODUCT(SIOM!$C$48:$AR$89*(SIOM!$B$48:$B$89='FoGPbEaIC-isic'!$A10)*(SIOM!$C$47:$AR$47='FoGPbEaIC-isic'!AK$1))/SUMPRODUCT(SIOM!$C$48:$AR$89*(SIOM!$B$48:$B$89='FoGPbEaIC-isic'!$A10))</f>
        <v>6.3233803625404733E-3</v>
      </c>
      <c r="AL10" s="13" cm="1">
        <f t="array" ref="AL10">SUMPRODUCT(SIOM!$C$48:$AR$89*(SIOM!$B$48:$B$89='FoGPbEaIC-isic'!$A10)*(SIOM!$C$47:$AR$47='FoGPbEaIC-isic'!AL$1))/SUMPRODUCT(SIOM!$C$48:$AR$89*(SIOM!$B$48:$B$89='FoGPbEaIC-isic'!$A10))</f>
        <v>2.1698612444053775E-2</v>
      </c>
      <c r="AM10" s="13" cm="1">
        <f t="array" ref="AM10">SUMPRODUCT(SIOM!$C$48:$AR$89*(SIOM!$B$48:$B$89='FoGPbEaIC-isic'!$A10)*(SIOM!$C$47:$AR$47='FoGPbEaIC-isic'!AM$1))/SUMPRODUCT(SIOM!$C$48:$AR$89*(SIOM!$B$48:$B$89='FoGPbEaIC-isic'!$A10))</f>
        <v>2.0769389457444991E-2</v>
      </c>
      <c r="AN10" s="13" cm="1">
        <f t="array" ref="AN10">SUMPRODUCT(SIOM!$C$48:$AR$89*(SIOM!$B$48:$B$89='FoGPbEaIC-isic'!$A10)*(SIOM!$C$47:$AR$47='FoGPbEaIC-isic'!AN$1))/SUMPRODUCT(SIOM!$C$48:$AR$89*(SIOM!$B$48:$B$89='FoGPbEaIC-isic'!$A10))</f>
        <v>1.1683454269851375E-2</v>
      </c>
      <c r="AO10" s="13" cm="1">
        <f t="array" ref="AO10">SUMPRODUCT(SIOM!$C$48:$AR$89*(SIOM!$B$48:$B$89='FoGPbEaIC-isic'!$A10)*(SIOM!$C$47:$AR$47='FoGPbEaIC-isic'!AO$1))/SUMPRODUCT(SIOM!$C$48:$AR$89*(SIOM!$B$48:$B$89='FoGPbEaIC-isic'!$A10))</f>
        <v>1.438860535828004E-2</v>
      </c>
      <c r="AP10" s="13" cm="1">
        <f t="array" ref="AP10">SUMPRODUCT(SIOM!$C$48:$AR$89*(SIOM!$B$48:$B$89='FoGPbEaIC-isic'!$A10)*(SIOM!$C$47:$AR$47='FoGPbEaIC-isic'!AP$1))/SUMPRODUCT(SIOM!$C$48:$AR$89*(SIOM!$B$48:$B$89='FoGPbEaIC-isic'!$A10))</f>
        <v>1.3523961575373795E-2</v>
      </c>
      <c r="AQ10" s="13" cm="1">
        <f t="array" ref="AQ10">SUMPRODUCT(SIOM!$C$48:$AR$89*(SIOM!$B$48:$B$89='FoGPbEaIC-isic'!$A10)*(SIOM!$C$47:$AR$47='FoGPbEaIC-isic'!AQ$1))/SUMPRODUCT(SIOM!$C$48:$AR$89*(SIOM!$B$48:$B$89='FoGPbEaIC-isic'!$A10))</f>
        <v>0</v>
      </c>
      <c r="AR10" s="13"/>
    </row>
    <row r="11" spans="1:44" x14ac:dyDescent="0.25">
      <c r="A11" t="s">
        <v>98</v>
      </c>
      <c r="B11" s="13" cm="1">
        <f t="array" ref="B11">SUMPRODUCT(SIOM!$C$48:$AR$89*(SIOM!$B$48:$B$89='FoGPbEaIC-isic'!$A11)*(SIOM!$C$47:$AR$47='FoGPbEaIC-isic'!B$1))/SUMPRODUCT(SIOM!$C$48:$AR$89*(SIOM!$B$48:$B$89='FoGPbEaIC-isic'!$A11))</f>
        <v>2.5108936789160714E-2</v>
      </c>
      <c r="C11" s="13" cm="1">
        <f t="array" ref="C11">SUMPRODUCT(SIOM!$C$48:$AR$89*(SIOM!$B$48:$B$89='FoGPbEaIC-isic'!$A11)*(SIOM!$C$47:$AR$47='FoGPbEaIC-isic'!C$1))/SUMPRODUCT(SIOM!$C$48:$AR$89*(SIOM!$B$48:$B$89='FoGPbEaIC-isic'!$A11))</f>
        <v>3.2394917922161538E-4</v>
      </c>
      <c r="D11" s="13" cm="1">
        <f t="array" ref="D11">SUMPRODUCT(SIOM!$C$48:$AR$89*(SIOM!$B$48:$B$89='FoGPbEaIC-isic'!$A11)*(SIOM!$C$47:$AR$47='FoGPbEaIC-isic'!D$1))/SUMPRODUCT(SIOM!$C$48:$AR$89*(SIOM!$B$48:$B$89='FoGPbEaIC-isic'!$A11))</f>
        <v>2.520560032971622E-4</v>
      </c>
      <c r="E11" s="13" cm="1">
        <f t="array" ref="E11">SUMPRODUCT(SIOM!$C$48:$AR$89*(SIOM!$B$48:$B$89='FoGPbEaIC-isic'!$A11)*(SIOM!$C$47:$AR$47='FoGPbEaIC-isic'!E$1))/SUMPRODUCT(SIOM!$C$48:$AR$89*(SIOM!$B$48:$B$89='FoGPbEaIC-isic'!$A11))</f>
        <v>1.1764562083274766E-3</v>
      </c>
      <c r="F11" s="13" cm="1">
        <f t="array" ref="F11">SUMPRODUCT(SIOM!$C$48:$AR$89*(SIOM!$B$48:$B$89='FoGPbEaIC-isic'!$A11)*(SIOM!$C$47:$AR$47='FoGPbEaIC-isic'!F$1))/SUMPRODUCT(SIOM!$C$48:$AR$89*(SIOM!$B$48:$B$89='FoGPbEaIC-isic'!$A11))</f>
        <v>3.0557304112401988E-6</v>
      </c>
      <c r="G11" s="13" cm="1">
        <f t="array" ref="G11">SUMPRODUCT(SIOM!$C$48:$AR$89*(SIOM!$B$48:$B$89='FoGPbEaIC-isic'!$A11)*(SIOM!$C$47:$AR$47='FoGPbEaIC-isic'!G$1))/SUMPRODUCT(SIOM!$C$48:$AR$89*(SIOM!$B$48:$B$89='FoGPbEaIC-isic'!$A11))</f>
        <v>1.3653003477421209E-2</v>
      </c>
      <c r="H11" s="13" cm="1">
        <f t="array" ref="H11">SUMPRODUCT(SIOM!$C$48:$AR$89*(SIOM!$B$48:$B$89='FoGPbEaIC-isic'!$A11)*(SIOM!$C$47:$AR$47='FoGPbEaIC-isic'!H$1))/SUMPRODUCT(SIOM!$C$48:$AR$89*(SIOM!$B$48:$B$89='FoGPbEaIC-isic'!$A11))</f>
        <v>5.3675432538639711E-2</v>
      </c>
      <c r="I11" s="13" cm="1">
        <f t="array" ref="I11">SUMPRODUCT(SIOM!$C$48:$AR$89*(SIOM!$B$48:$B$89='FoGPbEaIC-isic'!$A11)*(SIOM!$C$47:$AR$47='FoGPbEaIC-isic'!I$1))/SUMPRODUCT(SIOM!$C$48:$AR$89*(SIOM!$B$48:$B$89='FoGPbEaIC-isic'!$A11))</f>
        <v>5.987703740825169E-3</v>
      </c>
      <c r="J11" s="13" cm="1">
        <f t="array" ref="J11">SUMPRODUCT(SIOM!$C$48:$AR$89*(SIOM!$B$48:$B$89='FoGPbEaIC-isic'!$A11)*(SIOM!$C$47:$AR$47='FoGPbEaIC-isic'!J$1))/SUMPRODUCT(SIOM!$C$48:$AR$89*(SIOM!$B$48:$B$89='FoGPbEaIC-isic'!$A11))</f>
        <v>2.3987483728235563E-2</v>
      </c>
      <c r="K11" s="13" cm="1">
        <f t="array" ref="K11">SUMPRODUCT(SIOM!$C$48:$AR$89*(SIOM!$B$48:$B$89='FoGPbEaIC-isic'!$A11)*(SIOM!$C$47:$AR$47='FoGPbEaIC-isic'!K$1))/SUMPRODUCT(SIOM!$C$48:$AR$89*(SIOM!$B$48:$B$89='FoGPbEaIC-isic'!$A11))</f>
        <v>6.8784491557016866E-2</v>
      </c>
      <c r="L11" s="13" cm="1">
        <f t="array" ref="L11">SUMPRODUCT(SIOM!$C$48:$AR$89*(SIOM!$B$48:$B$89='FoGPbEaIC-isic'!$A11)*(SIOM!$C$47:$AR$47='FoGPbEaIC-isic'!L$1))/SUMPRODUCT(SIOM!$C$48:$AR$89*(SIOM!$B$48:$B$89='FoGPbEaIC-isic'!$A11))</f>
        <v>0</v>
      </c>
      <c r="M11" s="13" cm="1">
        <f t="array" ref="M11">SUMPRODUCT(SIOM!$C$48:$AR$89*(SIOM!$B$48:$B$89='FoGPbEaIC-isic'!$A11)*(SIOM!$C$47:$AR$47='FoGPbEaIC-isic'!M$1))/SUMPRODUCT(SIOM!$C$48:$AR$89*(SIOM!$B$48:$B$89='FoGPbEaIC-isic'!$A11))</f>
        <v>0</v>
      </c>
      <c r="N11" s="13" cm="1">
        <f t="array" ref="N11">SUMPRODUCT(SIOM!$C$48:$AR$89*(SIOM!$B$48:$B$89='FoGPbEaIC-isic'!$A11)*(SIOM!$C$47:$AR$47='FoGPbEaIC-isic'!N$1))/SUMPRODUCT(SIOM!$C$48:$AR$89*(SIOM!$B$48:$B$89='FoGPbEaIC-isic'!$A11))</f>
        <v>0.21602486142262581</v>
      </c>
      <c r="O11" s="13" cm="1">
        <f t="array" ref="O11">SUMPRODUCT(SIOM!$C$48:$AR$89*(SIOM!$B$48:$B$89='FoGPbEaIC-isic'!$A11)*(SIOM!$C$47:$AR$47='FoGPbEaIC-isic'!O$1))/SUMPRODUCT(SIOM!$C$48:$AR$89*(SIOM!$B$48:$B$89='FoGPbEaIC-isic'!$A11))</f>
        <v>8.5862551128737252E-3</v>
      </c>
      <c r="P11" s="13" cm="1">
        <f t="array" ref="P11">SUMPRODUCT(SIOM!$C$48:$AR$89*(SIOM!$B$48:$B$89='FoGPbEaIC-isic'!$A11)*(SIOM!$C$47:$AR$47='FoGPbEaIC-isic'!P$1))/SUMPRODUCT(SIOM!$C$48:$AR$89*(SIOM!$B$48:$B$89='FoGPbEaIC-isic'!$A11))</f>
        <v>1.805971407314081E-2</v>
      </c>
      <c r="Q11" s="13" cm="1">
        <f t="array" ref="Q11">SUMPRODUCT(SIOM!$C$48:$AR$89*(SIOM!$B$48:$B$89='FoGPbEaIC-isic'!$A11)*(SIOM!$C$47:$AR$47='FoGPbEaIC-isic'!Q$1))/SUMPRODUCT(SIOM!$C$48:$AR$89*(SIOM!$B$48:$B$89='FoGPbEaIC-isic'!$A11))</f>
        <v>4.4256498155030979E-2</v>
      </c>
      <c r="R11" s="13" cm="1">
        <f t="array" ref="R11">SUMPRODUCT(SIOM!$C$48:$AR$89*(SIOM!$B$48:$B$89='FoGPbEaIC-isic'!$A11)*(SIOM!$C$47:$AR$47='FoGPbEaIC-isic'!R$1))/SUMPRODUCT(SIOM!$C$48:$AR$89*(SIOM!$B$48:$B$89='FoGPbEaIC-isic'!$A11))</f>
        <v>1.8757246520358793E-2</v>
      </c>
      <c r="S11" s="13" cm="1">
        <f t="array" ref="S11">SUMPRODUCT(SIOM!$C$48:$AR$89*(SIOM!$B$48:$B$89='FoGPbEaIC-isic'!$A11)*(SIOM!$C$47:$AR$47='FoGPbEaIC-isic'!S$1))/SUMPRODUCT(SIOM!$C$48:$AR$89*(SIOM!$B$48:$B$89='FoGPbEaIC-isic'!$A11))</f>
        <v>2.6789588515342824E-2</v>
      </c>
      <c r="T11" s="13" cm="1">
        <f t="array" ref="T11">SUMPRODUCT(SIOM!$C$48:$AR$89*(SIOM!$B$48:$B$89='FoGPbEaIC-isic'!$A11)*(SIOM!$C$47:$AR$47='FoGPbEaIC-isic'!T$1))/SUMPRODUCT(SIOM!$C$48:$AR$89*(SIOM!$B$48:$B$89='FoGPbEaIC-isic'!$A11))</f>
        <v>4.7159087436669973E-2</v>
      </c>
      <c r="U11" s="13" cm="1">
        <f t="array" ref="U11">SUMPRODUCT(SIOM!$C$48:$AR$89*(SIOM!$B$48:$B$89='FoGPbEaIC-isic'!$A11)*(SIOM!$C$47:$AR$47='FoGPbEaIC-isic'!U$1))/SUMPRODUCT(SIOM!$C$48:$AR$89*(SIOM!$B$48:$B$89='FoGPbEaIC-isic'!$A11))</f>
        <v>2.776436651652844E-2</v>
      </c>
      <c r="V11" s="13" cm="1">
        <f t="array" ref="V11">SUMPRODUCT(SIOM!$C$48:$AR$89*(SIOM!$B$48:$B$89='FoGPbEaIC-isic'!$A11)*(SIOM!$C$47:$AR$47='FoGPbEaIC-isic'!V$1))/SUMPRODUCT(SIOM!$C$48:$AR$89*(SIOM!$B$48:$B$89='FoGPbEaIC-isic'!$A11))</f>
        <v>2.0546731285179094E-2</v>
      </c>
      <c r="W11" s="13" cm="1">
        <f t="array" ref="W11">SUMPRODUCT(SIOM!$C$48:$AR$89*(SIOM!$B$48:$B$89='FoGPbEaIC-isic'!$A11)*(SIOM!$C$47:$AR$47='FoGPbEaIC-isic'!W$1))/SUMPRODUCT(SIOM!$C$48:$AR$89*(SIOM!$B$48:$B$89='FoGPbEaIC-isic'!$A11))</f>
        <v>2.7658943817340655E-2</v>
      </c>
      <c r="X11" s="13" cm="1">
        <f t="array" ref="X11">SUMPRODUCT(SIOM!$C$48:$AR$89*(SIOM!$B$48:$B$89='FoGPbEaIC-isic'!$A11)*(SIOM!$C$47:$AR$47='FoGPbEaIC-isic'!X$1))/SUMPRODUCT(SIOM!$C$48:$AR$89*(SIOM!$B$48:$B$89='FoGPbEaIC-isic'!$A11))</f>
        <v>2.9399182286541953E-2</v>
      </c>
      <c r="Y11" s="13" cm="1">
        <f t="array" ref="Y11">SUMPRODUCT(SIOM!$C$48:$AR$89*(SIOM!$B$48:$B$89='FoGPbEaIC-isic'!$A11)*(SIOM!$C$47:$AR$47='FoGPbEaIC-isic'!Y$1))/SUMPRODUCT(SIOM!$C$48:$AR$89*(SIOM!$B$48:$B$89='FoGPbEaIC-isic'!$A11))</f>
        <v>1.3212978298202619E-2</v>
      </c>
      <c r="Z11" s="13" cm="1">
        <f t="array" ref="Z11">SUMPRODUCT(SIOM!$C$48:$AR$89*(SIOM!$B$48:$B$89='FoGPbEaIC-isic'!$A11)*(SIOM!$C$47:$AR$47='FoGPbEaIC-isic'!Z$1))/SUMPRODUCT(SIOM!$C$48:$AR$89*(SIOM!$B$48:$B$89='FoGPbEaIC-isic'!$A11))</f>
        <v>1.5172817757770124E-2</v>
      </c>
      <c r="AA11" s="13" cm="1">
        <f t="array" ref="AA11">SUMPRODUCT(SIOM!$C$48:$AR$89*(SIOM!$B$48:$B$89='FoGPbEaIC-isic'!$A11)*(SIOM!$C$47:$AR$47='FoGPbEaIC-isic'!AA$1))/SUMPRODUCT(SIOM!$C$48:$AR$89*(SIOM!$B$48:$B$89='FoGPbEaIC-isic'!$A11))</f>
        <v>4.1685846889673514E-3</v>
      </c>
      <c r="AB11" s="13" cm="1">
        <f t="array" ref="AB11">SUMPRODUCT(SIOM!$C$48:$AR$89*(SIOM!$B$48:$B$89='FoGPbEaIC-isic'!$A11)*(SIOM!$C$47:$AR$47='FoGPbEaIC-isic'!AB$1))/SUMPRODUCT(SIOM!$C$48:$AR$89*(SIOM!$B$48:$B$89='FoGPbEaIC-isic'!$A11))</f>
        <v>1.5995180614916025E-3</v>
      </c>
      <c r="AC11" s="13" cm="1">
        <f t="array" ref="AC11">SUMPRODUCT(SIOM!$C$48:$AR$89*(SIOM!$B$48:$B$89='FoGPbEaIC-isic'!$A11)*(SIOM!$C$47:$AR$47='FoGPbEaIC-isic'!AC$1))/SUMPRODUCT(SIOM!$C$48:$AR$89*(SIOM!$B$48:$B$89='FoGPbEaIC-isic'!$A11))</f>
        <v>4.4301979502160395E-2</v>
      </c>
      <c r="AD11" s="13" cm="1">
        <f t="array" ref="AD11">SUMPRODUCT(SIOM!$C$48:$AR$89*(SIOM!$B$48:$B$89='FoGPbEaIC-isic'!$A11)*(SIOM!$C$47:$AR$47='FoGPbEaIC-isic'!AD$1))/SUMPRODUCT(SIOM!$C$48:$AR$89*(SIOM!$B$48:$B$89='FoGPbEaIC-isic'!$A11))</f>
        <v>2.3846920129318511E-2</v>
      </c>
      <c r="AE11" s="13" cm="1">
        <f t="array" ref="AE11">SUMPRODUCT(SIOM!$C$48:$AR$89*(SIOM!$B$48:$B$89='FoGPbEaIC-isic'!$A11)*(SIOM!$C$47:$AR$47='FoGPbEaIC-isic'!AE$1))/SUMPRODUCT(SIOM!$C$48:$AR$89*(SIOM!$B$48:$B$89='FoGPbEaIC-isic'!$A11))</f>
        <v>3.3467887329108277E-2</v>
      </c>
      <c r="AF11" s="13" cm="1">
        <f t="array" ref="AF11">SUMPRODUCT(SIOM!$C$48:$AR$89*(SIOM!$B$48:$B$89='FoGPbEaIC-isic'!$A11)*(SIOM!$C$47:$AR$47='FoGPbEaIC-isic'!AF$1))/SUMPRODUCT(SIOM!$C$48:$AR$89*(SIOM!$B$48:$B$89='FoGPbEaIC-isic'!$A11))</f>
        <v>6.8112230866544023E-3</v>
      </c>
      <c r="AG11" s="13" cm="1">
        <f t="array" ref="AG11">SUMPRODUCT(SIOM!$C$48:$AR$89*(SIOM!$B$48:$B$89='FoGPbEaIC-isic'!$A11)*(SIOM!$C$47:$AR$47='FoGPbEaIC-isic'!AG$1))/SUMPRODUCT(SIOM!$C$48:$AR$89*(SIOM!$B$48:$B$89='FoGPbEaIC-isic'!$A11))</f>
        <v>3.0542025460345784E-3</v>
      </c>
      <c r="AH11" s="13" cm="1">
        <f t="array" ref="AH11">SUMPRODUCT(SIOM!$C$48:$AR$89*(SIOM!$B$48:$B$89='FoGPbEaIC-isic'!$A11)*(SIOM!$C$47:$AR$47='FoGPbEaIC-isic'!AH$1))/SUMPRODUCT(SIOM!$C$48:$AR$89*(SIOM!$B$48:$B$89='FoGPbEaIC-isic'!$A11))</f>
        <v>9.931123836530646E-4</v>
      </c>
      <c r="AI11" s="13" cm="1">
        <f t="array" ref="AI11">SUMPRODUCT(SIOM!$C$48:$AR$89*(SIOM!$B$48:$B$89='FoGPbEaIC-isic'!$A11)*(SIOM!$C$47:$AR$47='FoGPbEaIC-isic'!AI$1))/SUMPRODUCT(SIOM!$C$48:$AR$89*(SIOM!$B$48:$B$89='FoGPbEaIC-isic'!$A11))</f>
        <v>1.7356548735844328E-3</v>
      </c>
      <c r="AJ11" s="13" cm="1">
        <f t="array" ref="AJ11">SUMPRODUCT(SIOM!$C$48:$AR$89*(SIOM!$B$48:$B$89='FoGPbEaIC-isic'!$A11)*(SIOM!$C$47:$AR$47='FoGPbEaIC-isic'!AJ$1))/SUMPRODUCT(SIOM!$C$48:$AR$89*(SIOM!$B$48:$B$89='FoGPbEaIC-isic'!$A11))</f>
        <v>3.7203517756849418E-3</v>
      </c>
      <c r="AK11" s="13" cm="1">
        <f t="array" ref="AK11">SUMPRODUCT(SIOM!$C$48:$AR$89*(SIOM!$B$48:$B$89='FoGPbEaIC-isic'!$A11)*(SIOM!$C$47:$AR$47='FoGPbEaIC-isic'!AK$1))/SUMPRODUCT(SIOM!$C$48:$AR$89*(SIOM!$B$48:$B$89='FoGPbEaIC-isic'!$A11))</f>
        <v>7.5614049026138715E-3</v>
      </c>
      <c r="AL11" s="13" cm="1">
        <f t="array" ref="AL11">SUMPRODUCT(SIOM!$C$48:$AR$89*(SIOM!$B$48:$B$89='FoGPbEaIC-isic'!$A11)*(SIOM!$C$47:$AR$47='FoGPbEaIC-isic'!AL$1))/SUMPRODUCT(SIOM!$C$48:$AR$89*(SIOM!$B$48:$B$89='FoGPbEaIC-isic'!$A11))</f>
        <v>2.2183074920398223E-2</v>
      </c>
      <c r="AM11" s="13" cm="1">
        <f t="array" ref="AM11">SUMPRODUCT(SIOM!$C$48:$AR$89*(SIOM!$B$48:$B$89='FoGPbEaIC-isic'!$A11)*(SIOM!$C$47:$AR$47='FoGPbEaIC-isic'!AM$1))/SUMPRODUCT(SIOM!$C$48:$AR$89*(SIOM!$B$48:$B$89='FoGPbEaIC-isic'!$A11))</f>
        <v>1.0986878693614135E-2</v>
      </c>
      <c r="AN11" s="13" cm="1">
        <f t="array" ref="AN11">SUMPRODUCT(SIOM!$C$48:$AR$89*(SIOM!$B$48:$B$89='FoGPbEaIC-isic'!$A11)*(SIOM!$C$47:$AR$47='FoGPbEaIC-isic'!AN$1))/SUMPRODUCT(SIOM!$C$48:$AR$89*(SIOM!$B$48:$B$89='FoGPbEaIC-isic'!$A11))</f>
        <v>1.0251975529710869E-2</v>
      </c>
      <c r="AO11" s="13" cm="1">
        <f t="array" ref="AO11">SUMPRODUCT(SIOM!$C$48:$AR$89*(SIOM!$B$48:$B$89='FoGPbEaIC-isic'!$A11)*(SIOM!$C$47:$AR$47='FoGPbEaIC-isic'!AO$1))/SUMPRODUCT(SIOM!$C$48:$AR$89*(SIOM!$B$48:$B$89='FoGPbEaIC-isic'!$A11))</f>
        <v>9.9515972302859537E-2</v>
      </c>
      <c r="AP11" s="13" cm="1">
        <f t="array" ref="AP11">SUMPRODUCT(SIOM!$C$48:$AR$89*(SIOM!$B$48:$B$89='FoGPbEaIC-isic'!$A11)*(SIOM!$C$47:$AR$47='FoGPbEaIC-isic'!AP$1))/SUMPRODUCT(SIOM!$C$48:$AR$89*(SIOM!$B$48:$B$89='FoGPbEaIC-isic'!$A11))</f>
        <v>1.9460419123983205E-2</v>
      </c>
      <c r="AQ11" s="13" cm="1">
        <f t="array" ref="AQ11">SUMPRODUCT(SIOM!$C$48:$AR$89*(SIOM!$B$48:$B$89='FoGPbEaIC-isic'!$A11)*(SIOM!$C$47:$AR$47='FoGPbEaIC-isic'!AQ$1))/SUMPRODUCT(SIOM!$C$48:$AR$89*(SIOM!$B$48:$B$89='FoGPbEaIC-isic'!$A11))</f>
        <v>0</v>
      </c>
      <c r="AR11" s="13"/>
    </row>
    <row r="12" spans="1:44" x14ac:dyDescent="0.25">
      <c r="A12" t="s">
        <v>99</v>
      </c>
      <c r="B12" s="13" cm="1">
        <f t="array" ref="B12">SUMPRODUCT(SIOM!$C$48:$AR$89*(SIOM!$B$48:$B$89='FoGPbEaIC-isic'!$A12)*(SIOM!$C$47:$AR$47='FoGPbEaIC-isic'!B$1))/SUMPRODUCT(SIOM!$C$48:$AR$89*(SIOM!$B$48:$B$89='FoGPbEaIC-isic'!$A12))</f>
        <v>3.9785277481008598E-3</v>
      </c>
      <c r="C12" s="13" cm="1">
        <f t="array" ref="C12">SUMPRODUCT(SIOM!$C$48:$AR$89*(SIOM!$B$48:$B$89='FoGPbEaIC-isic'!$A12)*(SIOM!$C$47:$AR$47='FoGPbEaIC-isic'!C$1))/SUMPRODUCT(SIOM!$C$48:$AR$89*(SIOM!$B$48:$B$89='FoGPbEaIC-isic'!$A12))</f>
        <v>4.9813526994343547E-4</v>
      </c>
      <c r="D12" s="13" cm="1">
        <f t="array" ref="D12">SUMPRODUCT(SIOM!$C$48:$AR$89*(SIOM!$B$48:$B$89='FoGPbEaIC-isic'!$A12)*(SIOM!$C$47:$AR$47='FoGPbEaIC-isic'!D$1))/SUMPRODUCT(SIOM!$C$48:$AR$89*(SIOM!$B$48:$B$89='FoGPbEaIC-isic'!$A12))</f>
        <v>0</v>
      </c>
      <c r="E12" s="13" cm="1">
        <f t="array" ref="E12">SUMPRODUCT(SIOM!$C$48:$AR$89*(SIOM!$B$48:$B$89='FoGPbEaIC-isic'!$A12)*(SIOM!$C$47:$AR$47='FoGPbEaIC-isic'!E$1))/SUMPRODUCT(SIOM!$C$48:$AR$89*(SIOM!$B$48:$B$89='FoGPbEaIC-isic'!$A12))</f>
        <v>7.0623783337375224E-4</v>
      </c>
      <c r="F12" s="13" cm="1">
        <f t="array" ref="F12">SUMPRODUCT(SIOM!$C$48:$AR$89*(SIOM!$B$48:$B$89='FoGPbEaIC-isic'!$A12)*(SIOM!$C$47:$AR$47='FoGPbEaIC-isic'!F$1))/SUMPRODUCT(SIOM!$C$48:$AR$89*(SIOM!$B$48:$B$89='FoGPbEaIC-isic'!$A12))</f>
        <v>1.6386028616560378E-6</v>
      </c>
      <c r="G12" s="13" cm="1">
        <f t="array" ref="G12">SUMPRODUCT(SIOM!$C$48:$AR$89*(SIOM!$B$48:$B$89='FoGPbEaIC-isic'!$A12)*(SIOM!$C$47:$AR$47='FoGPbEaIC-isic'!G$1))/SUMPRODUCT(SIOM!$C$48:$AR$89*(SIOM!$B$48:$B$89='FoGPbEaIC-isic'!$A12))</f>
        <v>3.0582883809948287E-2</v>
      </c>
      <c r="H12" s="13" cm="1">
        <f t="array" ref="H12">SUMPRODUCT(SIOM!$C$48:$AR$89*(SIOM!$B$48:$B$89='FoGPbEaIC-isic'!$A12)*(SIOM!$C$47:$AR$47='FoGPbEaIC-isic'!H$1))/SUMPRODUCT(SIOM!$C$48:$AR$89*(SIOM!$B$48:$B$89='FoGPbEaIC-isic'!$A12))</f>
        <v>1.9733694262923662E-2</v>
      </c>
      <c r="I12" s="13" cm="1">
        <f t="array" ref="I12">SUMPRODUCT(SIOM!$C$48:$AR$89*(SIOM!$B$48:$B$89='FoGPbEaIC-isic'!$A12)*(SIOM!$C$47:$AR$47='FoGPbEaIC-isic'!I$1))/SUMPRODUCT(SIOM!$C$48:$AR$89*(SIOM!$B$48:$B$89='FoGPbEaIC-isic'!$A12))</f>
        <v>3.1936369773676175E-3</v>
      </c>
      <c r="J12" s="13" cm="1">
        <f t="array" ref="J12">SUMPRODUCT(SIOM!$C$48:$AR$89*(SIOM!$B$48:$B$89='FoGPbEaIC-isic'!$A12)*(SIOM!$C$47:$AR$47='FoGPbEaIC-isic'!J$1))/SUMPRODUCT(SIOM!$C$48:$AR$89*(SIOM!$B$48:$B$89='FoGPbEaIC-isic'!$A12))</f>
        <v>1.2795849746671998E-2</v>
      </c>
      <c r="K12" s="13" cm="1">
        <f t="array" ref="K12">SUMPRODUCT(SIOM!$C$48:$AR$89*(SIOM!$B$48:$B$89='FoGPbEaIC-isic'!$A12)*(SIOM!$C$47:$AR$47='FoGPbEaIC-isic'!K$1))/SUMPRODUCT(SIOM!$C$48:$AR$89*(SIOM!$B$48:$B$89='FoGPbEaIC-isic'!$A12))</f>
        <v>5.7711592787525641E-3</v>
      </c>
      <c r="L12" s="13" cm="1">
        <f t="array" ref="L12">SUMPRODUCT(SIOM!$C$48:$AR$89*(SIOM!$B$48:$B$89='FoGPbEaIC-isic'!$A12)*(SIOM!$C$47:$AR$47='FoGPbEaIC-isic'!L$1))/SUMPRODUCT(SIOM!$C$48:$AR$89*(SIOM!$B$48:$B$89='FoGPbEaIC-isic'!$A12))</f>
        <v>4.7098633352364735E-2</v>
      </c>
      <c r="M12" s="13" cm="1">
        <f t="array" ref="M12">SUMPRODUCT(SIOM!$C$48:$AR$89*(SIOM!$B$48:$B$89='FoGPbEaIC-isic'!$A12)*(SIOM!$C$47:$AR$47='FoGPbEaIC-isic'!M$1))/SUMPRODUCT(SIOM!$C$48:$AR$89*(SIOM!$B$48:$B$89='FoGPbEaIC-isic'!$A12))</f>
        <v>8.182911391324996E-3</v>
      </c>
      <c r="N12" s="13" cm="1">
        <f t="array" ref="N12">SUMPRODUCT(SIOM!$C$48:$AR$89*(SIOM!$B$48:$B$89='FoGPbEaIC-isic'!$A12)*(SIOM!$C$47:$AR$47='FoGPbEaIC-isic'!N$1))/SUMPRODUCT(SIOM!$C$48:$AR$89*(SIOM!$B$48:$B$89='FoGPbEaIC-isic'!$A12))</f>
        <v>0.17498148378766332</v>
      </c>
      <c r="O12" s="13" cm="1">
        <f t="array" ref="O12">SUMPRODUCT(SIOM!$C$48:$AR$89*(SIOM!$B$48:$B$89='FoGPbEaIC-isic'!$A12)*(SIOM!$C$47:$AR$47='FoGPbEaIC-isic'!O$1))/SUMPRODUCT(SIOM!$C$48:$AR$89*(SIOM!$B$48:$B$89='FoGPbEaIC-isic'!$A12))</f>
        <v>1.3492828559614679E-2</v>
      </c>
      <c r="P12" s="13" cm="1">
        <f t="array" ref="P12">SUMPRODUCT(SIOM!$C$48:$AR$89*(SIOM!$B$48:$B$89='FoGPbEaIC-isic'!$A12)*(SIOM!$C$47:$AR$47='FoGPbEaIC-isic'!P$1))/SUMPRODUCT(SIOM!$C$48:$AR$89*(SIOM!$B$48:$B$89='FoGPbEaIC-isic'!$A12))</f>
        <v>3.9533761084371531E-3</v>
      </c>
      <c r="Q12" s="13" cm="1">
        <f t="array" ref="Q12">SUMPRODUCT(SIOM!$C$48:$AR$89*(SIOM!$B$48:$B$89='FoGPbEaIC-isic'!$A12)*(SIOM!$C$47:$AR$47='FoGPbEaIC-isic'!Q$1))/SUMPRODUCT(SIOM!$C$48:$AR$89*(SIOM!$B$48:$B$89='FoGPbEaIC-isic'!$A12))</f>
        <v>1.347618211858913E-2</v>
      </c>
      <c r="R12" s="13" cm="1">
        <f t="array" ref="R12">SUMPRODUCT(SIOM!$C$48:$AR$89*(SIOM!$B$48:$B$89='FoGPbEaIC-isic'!$A12)*(SIOM!$C$47:$AR$47='FoGPbEaIC-isic'!R$1))/SUMPRODUCT(SIOM!$C$48:$AR$89*(SIOM!$B$48:$B$89='FoGPbEaIC-isic'!$A12))</f>
        <v>6.5278816165077773E-3</v>
      </c>
      <c r="S12" s="13" cm="1">
        <f t="array" ref="S12">SUMPRODUCT(SIOM!$C$48:$AR$89*(SIOM!$B$48:$B$89='FoGPbEaIC-isic'!$A12)*(SIOM!$C$47:$AR$47='FoGPbEaIC-isic'!S$1))/SUMPRODUCT(SIOM!$C$48:$AR$89*(SIOM!$B$48:$B$89='FoGPbEaIC-isic'!$A12))</f>
        <v>2.6922245017008697E-2</v>
      </c>
      <c r="T12" s="13" cm="1">
        <f t="array" ref="T12">SUMPRODUCT(SIOM!$C$48:$AR$89*(SIOM!$B$48:$B$89='FoGPbEaIC-isic'!$A12)*(SIOM!$C$47:$AR$47='FoGPbEaIC-isic'!T$1))/SUMPRODUCT(SIOM!$C$48:$AR$89*(SIOM!$B$48:$B$89='FoGPbEaIC-isic'!$A12))</f>
        <v>8.470921353617053E-2</v>
      </c>
      <c r="U12" s="13" cm="1">
        <f t="array" ref="U12">SUMPRODUCT(SIOM!$C$48:$AR$89*(SIOM!$B$48:$B$89='FoGPbEaIC-isic'!$A12)*(SIOM!$C$47:$AR$47='FoGPbEaIC-isic'!U$1))/SUMPRODUCT(SIOM!$C$48:$AR$89*(SIOM!$B$48:$B$89='FoGPbEaIC-isic'!$A12))</f>
        <v>4.9184303495467624E-2</v>
      </c>
      <c r="V12" s="13" cm="1">
        <f t="array" ref="V12">SUMPRODUCT(SIOM!$C$48:$AR$89*(SIOM!$B$48:$B$89='FoGPbEaIC-isic'!$A12)*(SIOM!$C$47:$AR$47='FoGPbEaIC-isic'!V$1))/SUMPRODUCT(SIOM!$C$48:$AR$89*(SIOM!$B$48:$B$89='FoGPbEaIC-isic'!$A12))</f>
        <v>5.4200066854996752E-2</v>
      </c>
      <c r="W12" s="13" cm="1">
        <f t="array" ref="W12">SUMPRODUCT(SIOM!$C$48:$AR$89*(SIOM!$B$48:$B$89='FoGPbEaIC-isic'!$A12)*(SIOM!$C$47:$AR$47='FoGPbEaIC-isic'!W$1))/SUMPRODUCT(SIOM!$C$48:$AR$89*(SIOM!$B$48:$B$89='FoGPbEaIC-isic'!$A12))</f>
        <v>0.10829362452398586</v>
      </c>
      <c r="X12" s="13" cm="1">
        <f t="array" ref="X12">SUMPRODUCT(SIOM!$C$48:$AR$89*(SIOM!$B$48:$B$89='FoGPbEaIC-isic'!$A12)*(SIOM!$C$47:$AR$47='FoGPbEaIC-isic'!X$1))/SUMPRODUCT(SIOM!$C$48:$AR$89*(SIOM!$B$48:$B$89='FoGPbEaIC-isic'!$A12))</f>
        <v>3.4020672613702653E-2</v>
      </c>
      <c r="Y12" s="13" cm="1">
        <f t="array" ref="Y12">SUMPRODUCT(SIOM!$C$48:$AR$89*(SIOM!$B$48:$B$89='FoGPbEaIC-isic'!$A12)*(SIOM!$C$47:$AR$47='FoGPbEaIC-isic'!Y$1))/SUMPRODUCT(SIOM!$C$48:$AR$89*(SIOM!$B$48:$B$89='FoGPbEaIC-isic'!$A12))</f>
        <v>2.0520223636518557E-2</v>
      </c>
      <c r="Z12" s="13" cm="1">
        <f t="array" ref="Z12">SUMPRODUCT(SIOM!$C$48:$AR$89*(SIOM!$B$48:$B$89='FoGPbEaIC-isic'!$A12)*(SIOM!$C$47:$AR$47='FoGPbEaIC-isic'!Z$1))/SUMPRODUCT(SIOM!$C$48:$AR$89*(SIOM!$B$48:$B$89='FoGPbEaIC-isic'!$A12))</f>
        <v>3.7521682704369074E-3</v>
      </c>
      <c r="AA12" s="13" cm="1">
        <f t="array" ref="AA12">SUMPRODUCT(SIOM!$C$48:$AR$89*(SIOM!$B$48:$B$89='FoGPbEaIC-isic'!$A12)*(SIOM!$C$47:$AR$47='FoGPbEaIC-isic'!AA$1))/SUMPRODUCT(SIOM!$C$48:$AR$89*(SIOM!$B$48:$B$89='FoGPbEaIC-isic'!$A12))</f>
        <v>0</v>
      </c>
      <c r="AB12" s="13" cm="1">
        <f t="array" ref="AB12">SUMPRODUCT(SIOM!$C$48:$AR$89*(SIOM!$B$48:$B$89='FoGPbEaIC-isic'!$A12)*(SIOM!$C$47:$AR$47='FoGPbEaIC-isic'!AB$1))/SUMPRODUCT(SIOM!$C$48:$AR$89*(SIOM!$B$48:$B$89='FoGPbEaIC-isic'!$A12))</f>
        <v>4.6653346298901593E-3</v>
      </c>
      <c r="AC12" s="13" cm="1">
        <f t="array" ref="AC12">SUMPRODUCT(SIOM!$C$48:$AR$89*(SIOM!$B$48:$B$89='FoGPbEaIC-isic'!$A12)*(SIOM!$C$47:$AR$47='FoGPbEaIC-isic'!AC$1))/SUMPRODUCT(SIOM!$C$48:$AR$89*(SIOM!$B$48:$B$89='FoGPbEaIC-isic'!$A12))</f>
        <v>0.12381774803531517</v>
      </c>
      <c r="AD12" s="13" cm="1">
        <f t="array" ref="AD12">SUMPRODUCT(SIOM!$C$48:$AR$89*(SIOM!$B$48:$B$89='FoGPbEaIC-isic'!$A12)*(SIOM!$C$47:$AR$47='FoGPbEaIC-isic'!AD$1))/SUMPRODUCT(SIOM!$C$48:$AR$89*(SIOM!$B$48:$B$89='FoGPbEaIC-isic'!$A12))</f>
        <v>5.0003604926295644E-2</v>
      </c>
      <c r="AE12" s="13" cm="1">
        <f t="array" ref="AE12">SUMPRODUCT(SIOM!$C$48:$AR$89*(SIOM!$B$48:$B$89='FoGPbEaIC-isic'!$A12)*(SIOM!$C$47:$AR$47='FoGPbEaIC-isic'!AE$1))/SUMPRODUCT(SIOM!$C$48:$AR$89*(SIOM!$B$48:$B$89='FoGPbEaIC-isic'!$A12))</f>
        <v>2.1172387575457662E-2</v>
      </c>
      <c r="AF12" s="13" cm="1">
        <f t="array" ref="AF12">SUMPRODUCT(SIOM!$C$48:$AR$89*(SIOM!$B$48:$B$89='FoGPbEaIC-isic'!$A12)*(SIOM!$C$47:$AR$47='FoGPbEaIC-isic'!AF$1))/SUMPRODUCT(SIOM!$C$48:$AR$89*(SIOM!$B$48:$B$89='FoGPbEaIC-isic'!$A12))</f>
        <v>1.031828221984807E-2</v>
      </c>
      <c r="AG12" s="13" cm="1">
        <f t="array" ref="AG12">SUMPRODUCT(SIOM!$C$48:$AR$89*(SIOM!$B$48:$B$89='FoGPbEaIC-isic'!$A12)*(SIOM!$C$47:$AR$47='FoGPbEaIC-isic'!AG$1))/SUMPRODUCT(SIOM!$C$48:$AR$89*(SIOM!$B$48:$B$89='FoGPbEaIC-isic'!$A12))</f>
        <v>1.907333730967628E-3</v>
      </c>
      <c r="AH12" s="13" cm="1">
        <f t="array" ref="AH12">SUMPRODUCT(SIOM!$C$48:$AR$89*(SIOM!$B$48:$B$89='FoGPbEaIC-isic'!$A12)*(SIOM!$C$47:$AR$47='FoGPbEaIC-isic'!AH$1))/SUMPRODUCT(SIOM!$C$48:$AR$89*(SIOM!$B$48:$B$89='FoGPbEaIC-isic'!$A12))</f>
        <v>3.6966880558960209E-3</v>
      </c>
      <c r="AI12" s="13" cm="1">
        <f t="array" ref="AI12">SUMPRODUCT(SIOM!$C$48:$AR$89*(SIOM!$B$48:$B$89='FoGPbEaIC-isic'!$A12)*(SIOM!$C$47:$AR$47='FoGPbEaIC-isic'!AI$1))/SUMPRODUCT(SIOM!$C$48:$AR$89*(SIOM!$B$48:$B$89='FoGPbEaIC-isic'!$A12))</f>
        <v>2.6692840616376855E-3</v>
      </c>
      <c r="AJ12" s="13" cm="1">
        <f t="array" ref="AJ12">SUMPRODUCT(SIOM!$C$48:$AR$89*(SIOM!$B$48:$B$89='FoGPbEaIC-isic'!$A12)*(SIOM!$C$47:$AR$47='FoGPbEaIC-isic'!AJ$1))/SUMPRODUCT(SIOM!$C$48:$AR$89*(SIOM!$B$48:$B$89='FoGPbEaIC-isic'!$A12))</f>
        <v>3.9916365709941077E-3</v>
      </c>
      <c r="AK12" s="13" cm="1">
        <f t="array" ref="AK12">SUMPRODUCT(SIOM!$C$48:$AR$89*(SIOM!$B$48:$B$89='FoGPbEaIC-isic'!$A12)*(SIOM!$C$47:$AR$47='FoGPbEaIC-isic'!AK$1))/SUMPRODUCT(SIOM!$C$48:$AR$89*(SIOM!$B$48:$B$89='FoGPbEaIC-isic'!$A12))</f>
        <v>5.6613728870216103E-3</v>
      </c>
      <c r="AL12" s="13" cm="1">
        <f t="array" ref="AL12">SUMPRODUCT(SIOM!$C$48:$AR$89*(SIOM!$B$48:$B$89='FoGPbEaIC-isic'!$A12)*(SIOM!$C$47:$AR$47='FoGPbEaIC-isic'!AL$1))/SUMPRODUCT(SIOM!$C$48:$AR$89*(SIOM!$B$48:$B$89='FoGPbEaIC-isic'!$A12))</f>
        <v>1.4632723554588415E-2</v>
      </c>
      <c r="AM12" s="13" cm="1">
        <f t="array" ref="AM12">SUMPRODUCT(SIOM!$C$48:$AR$89*(SIOM!$B$48:$B$89='FoGPbEaIC-isic'!$A12)*(SIOM!$C$47:$AR$47='FoGPbEaIC-isic'!AM$1))/SUMPRODUCT(SIOM!$C$48:$AR$89*(SIOM!$B$48:$B$89='FoGPbEaIC-isic'!$A12))</f>
        <v>6.5396640208692462E-3</v>
      </c>
      <c r="AN12" s="13" cm="1">
        <f t="array" ref="AN12">SUMPRODUCT(SIOM!$C$48:$AR$89*(SIOM!$B$48:$B$89='FoGPbEaIC-isic'!$A12)*(SIOM!$C$47:$AR$47='FoGPbEaIC-isic'!AN$1))/SUMPRODUCT(SIOM!$C$48:$AR$89*(SIOM!$B$48:$B$89='FoGPbEaIC-isic'!$A12))</f>
        <v>4.9371104221696419E-3</v>
      </c>
      <c r="AO12" s="13" cm="1">
        <f t="array" ref="AO12">SUMPRODUCT(SIOM!$C$48:$AR$89*(SIOM!$B$48:$B$89='FoGPbEaIC-isic'!$A12)*(SIOM!$C$47:$AR$47='FoGPbEaIC-isic'!AO$1))/SUMPRODUCT(SIOM!$C$48:$AR$89*(SIOM!$B$48:$B$89='FoGPbEaIC-isic'!$A12))</f>
        <v>1.1072039536209848E-2</v>
      </c>
      <c r="AP12" s="13" cm="1">
        <f t="array" ref="AP12">SUMPRODUCT(SIOM!$C$48:$AR$89*(SIOM!$B$48:$B$89='FoGPbEaIC-isic'!$A12)*(SIOM!$C$47:$AR$47='FoGPbEaIC-isic'!AP$1))/SUMPRODUCT(SIOM!$C$48:$AR$89*(SIOM!$B$48:$B$89='FoGPbEaIC-isic'!$A12))</f>
        <v>8.3372113601059197E-3</v>
      </c>
      <c r="AQ12" s="13" cm="1">
        <f t="array" ref="AQ12">SUMPRODUCT(SIOM!$C$48:$AR$89*(SIOM!$B$48:$B$89='FoGPbEaIC-isic'!$A12)*(SIOM!$C$47:$AR$47='FoGPbEaIC-isic'!AQ$1))/SUMPRODUCT(SIOM!$C$48:$AR$89*(SIOM!$B$48:$B$89='FoGPbEaIC-isic'!$A12))</f>
        <v>0</v>
      </c>
      <c r="AR12" s="13"/>
    </row>
    <row r="13" spans="1:44" x14ac:dyDescent="0.25">
      <c r="A13" t="s">
        <v>100</v>
      </c>
      <c r="B13" s="13" cm="1">
        <f t="array" ref="B13">SUMPRODUCT(SIOM!$C$48:$AR$89*(SIOM!$B$48:$B$89='FoGPbEaIC-isic'!$A13)*(SIOM!$C$47:$AR$47='FoGPbEaIC-isic'!B$1))/SUMPRODUCT(SIOM!$C$48:$AR$89*(SIOM!$B$48:$B$89='FoGPbEaIC-isic'!$A13))</f>
        <v>0</v>
      </c>
      <c r="C13" s="13" cm="1">
        <f t="array" ref="C13">SUMPRODUCT(SIOM!$C$48:$AR$89*(SIOM!$B$48:$B$89='FoGPbEaIC-isic'!$A13)*(SIOM!$C$47:$AR$47='FoGPbEaIC-isic'!C$1))/SUMPRODUCT(SIOM!$C$48:$AR$89*(SIOM!$B$48:$B$89='FoGPbEaIC-isic'!$A13))</f>
        <v>1.1667604146288225E-4</v>
      </c>
      <c r="D13" s="13" cm="1">
        <f t="array" ref="D13">SUMPRODUCT(SIOM!$C$48:$AR$89*(SIOM!$B$48:$B$89='FoGPbEaIC-isic'!$A13)*(SIOM!$C$47:$AR$47='FoGPbEaIC-isic'!D$1))/SUMPRODUCT(SIOM!$C$48:$AR$89*(SIOM!$B$48:$B$89='FoGPbEaIC-isic'!$A13))</f>
        <v>1.1661519795743612E-5</v>
      </c>
      <c r="E13" s="13" cm="1">
        <f t="array" ref="E13">SUMPRODUCT(SIOM!$C$48:$AR$89*(SIOM!$B$48:$B$89='FoGPbEaIC-isic'!$A13)*(SIOM!$C$47:$AR$47='FoGPbEaIC-isic'!E$1))/SUMPRODUCT(SIOM!$C$48:$AR$89*(SIOM!$B$48:$B$89='FoGPbEaIC-isic'!$A13))</f>
        <v>1.9274480409226548E-3</v>
      </c>
      <c r="F13" s="13" cm="1">
        <f t="array" ref="F13">SUMPRODUCT(SIOM!$C$48:$AR$89*(SIOM!$B$48:$B$89='FoGPbEaIC-isic'!$A13)*(SIOM!$C$47:$AR$47='FoGPbEaIC-isic'!F$1))/SUMPRODUCT(SIOM!$C$48:$AR$89*(SIOM!$B$48:$B$89='FoGPbEaIC-isic'!$A13))</f>
        <v>0</v>
      </c>
      <c r="G13" s="13" cm="1">
        <f t="array" ref="G13">SUMPRODUCT(SIOM!$C$48:$AR$89*(SIOM!$B$48:$B$89='FoGPbEaIC-isic'!$A13)*(SIOM!$C$47:$AR$47='FoGPbEaIC-isic'!G$1))/SUMPRODUCT(SIOM!$C$48:$AR$89*(SIOM!$B$48:$B$89='FoGPbEaIC-isic'!$A13))</f>
        <v>0</v>
      </c>
      <c r="H13" s="13" cm="1">
        <f t="array" ref="H13">SUMPRODUCT(SIOM!$C$48:$AR$89*(SIOM!$B$48:$B$89='FoGPbEaIC-isic'!$A13)*(SIOM!$C$47:$AR$47='FoGPbEaIC-isic'!H$1))/SUMPRODUCT(SIOM!$C$48:$AR$89*(SIOM!$B$48:$B$89='FoGPbEaIC-isic'!$A13))</f>
        <v>5.9639387524812364E-3</v>
      </c>
      <c r="I13" s="13" cm="1">
        <f t="array" ref="I13">SUMPRODUCT(SIOM!$C$48:$AR$89*(SIOM!$B$48:$B$89='FoGPbEaIC-isic'!$A13)*(SIOM!$C$47:$AR$47='FoGPbEaIC-isic'!I$1))/SUMPRODUCT(SIOM!$C$48:$AR$89*(SIOM!$B$48:$B$89='FoGPbEaIC-isic'!$A13))</f>
        <v>0</v>
      </c>
      <c r="J13" s="13" cm="1">
        <f t="array" ref="J13">SUMPRODUCT(SIOM!$C$48:$AR$89*(SIOM!$B$48:$B$89='FoGPbEaIC-isic'!$A13)*(SIOM!$C$47:$AR$47='FoGPbEaIC-isic'!J$1))/SUMPRODUCT(SIOM!$C$48:$AR$89*(SIOM!$B$48:$B$89='FoGPbEaIC-isic'!$A13))</f>
        <v>0</v>
      </c>
      <c r="K13" s="13" cm="1">
        <f t="array" ref="K13">SUMPRODUCT(SIOM!$C$48:$AR$89*(SIOM!$B$48:$B$89='FoGPbEaIC-isic'!$A13)*(SIOM!$C$47:$AR$47='FoGPbEaIC-isic'!K$1))/SUMPRODUCT(SIOM!$C$48:$AR$89*(SIOM!$B$48:$B$89='FoGPbEaIC-isic'!$A13))</f>
        <v>0</v>
      </c>
      <c r="L13" s="13" cm="1">
        <f t="array" ref="L13">SUMPRODUCT(SIOM!$C$48:$AR$89*(SIOM!$B$48:$B$89='FoGPbEaIC-isic'!$A13)*(SIOM!$C$47:$AR$47='FoGPbEaIC-isic'!L$1))/SUMPRODUCT(SIOM!$C$48:$AR$89*(SIOM!$B$48:$B$89='FoGPbEaIC-isic'!$A13))</f>
        <v>1.0775643061287419E-2</v>
      </c>
      <c r="M13" s="13" cm="1">
        <f t="array" ref="M13">SUMPRODUCT(SIOM!$C$48:$AR$89*(SIOM!$B$48:$B$89='FoGPbEaIC-isic'!$A13)*(SIOM!$C$47:$AR$47='FoGPbEaIC-isic'!M$1))/SUMPRODUCT(SIOM!$C$48:$AR$89*(SIOM!$B$48:$B$89='FoGPbEaIC-isic'!$A13))</f>
        <v>2.3921635455382865E-3</v>
      </c>
      <c r="N13" s="13" cm="1">
        <f t="array" ref="N13">SUMPRODUCT(SIOM!$C$48:$AR$89*(SIOM!$B$48:$B$89='FoGPbEaIC-isic'!$A13)*(SIOM!$C$47:$AR$47='FoGPbEaIC-isic'!N$1))/SUMPRODUCT(SIOM!$C$48:$AR$89*(SIOM!$B$48:$B$89='FoGPbEaIC-isic'!$A13))</f>
        <v>8.072068857761211E-3</v>
      </c>
      <c r="O13" s="13" cm="1">
        <f t="array" ref="O13">SUMPRODUCT(SIOM!$C$48:$AR$89*(SIOM!$B$48:$B$89='FoGPbEaIC-isic'!$A13)*(SIOM!$C$47:$AR$47='FoGPbEaIC-isic'!O$1))/SUMPRODUCT(SIOM!$C$48:$AR$89*(SIOM!$B$48:$B$89='FoGPbEaIC-isic'!$A13))</f>
        <v>7.7551820352603856E-2</v>
      </c>
      <c r="P13" s="13" cm="1">
        <f t="array" ref="P13">SUMPRODUCT(SIOM!$C$48:$AR$89*(SIOM!$B$48:$B$89='FoGPbEaIC-isic'!$A13)*(SIOM!$C$47:$AR$47='FoGPbEaIC-isic'!P$1))/SUMPRODUCT(SIOM!$C$48:$AR$89*(SIOM!$B$48:$B$89='FoGPbEaIC-isic'!$A13))</f>
        <v>7.2245875410364209E-4</v>
      </c>
      <c r="Q13" s="13" cm="1">
        <f t="array" ref="Q13">SUMPRODUCT(SIOM!$C$48:$AR$89*(SIOM!$B$48:$B$89='FoGPbEaIC-isic'!$A13)*(SIOM!$C$47:$AR$47='FoGPbEaIC-isic'!Q$1))/SUMPRODUCT(SIOM!$C$48:$AR$89*(SIOM!$B$48:$B$89='FoGPbEaIC-isic'!$A13))</f>
        <v>1.5463817752776757E-3</v>
      </c>
      <c r="R13" s="13" cm="1">
        <f t="array" ref="R13">SUMPRODUCT(SIOM!$C$48:$AR$89*(SIOM!$B$48:$B$89='FoGPbEaIC-isic'!$A13)*(SIOM!$C$47:$AR$47='FoGPbEaIC-isic'!R$1))/SUMPRODUCT(SIOM!$C$48:$AR$89*(SIOM!$B$48:$B$89='FoGPbEaIC-isic'!$A13))</f>
        <v>5.9454201769231993E-4</v>
      </c>
      <c r="S13" s="13" cm="1">
        <f t="array" ref="S13">SUMPRODUCT(SIOM!$C$48:$AR$89*(SIOM!$B$48:$B$89='FoGPbEaIC-isic'!$A13)*(SIOM!$C$47:$AR$47='FoGPbEaIC-isic'!S$1))/SUMPRODUCT(SIOM!$C$48:$AR$89*(SIOM!$B$48:$B$89='FoGPbEaIC-isic'!$A13))</f>
        <v>2.9298150698064119E-2</v>
      </c>
      <c r="T13" s="13" cm="1">
        <f t="array" ref="T13">SUMPRODUCT(SIOM!$C$48:$AR$89*(SIOM!$B$48:$B$89='FoGPbEaIC-isic'!$A13)*(SIOM!$C$47:$AR$47='FoGPbEaIC-isic'!T$1))/SUMPRODUCT(SIOM!$C$48:$AR$89*(SIOM!$B$48:$B$89='FoGPbEaIC-isic'!$A13))</f>
        <v>3.4939835202556083E-4</v>
      </c>
      <c r="U13" s="13" cm="1">
        <f t="array" ref="U13">SUMPRODUCT(SIOM!$C$48:$AR$89*(SIOM!$B$48:$B$89='FoGPbEaIC-isic'!$A13)*(SIOM!$C$47:$AR$47='FoGPbEaIC-isic'!U$1))/SUMPRODUCT(SIOM!$C$48:$AR$89*(SIOM!$B$48:$B$89='FoGPbEaIC-isic'!$A13))</f>
        <v>1.0531746531421927E-3</v>
      </c>
      <c r="V13" s="13" cm="1">
        <f t="array" ref="V13">SUMPRODUCT(SIOM!$C$48:$AR$89*(SIOM!$B$48:$B$89='FoGPbEaIC-isic'!$A13)*(SIOM!$C$47:$AR$47='FoGPbEaIC-isic'!V$1))/SUMPRODUCT(SIOM!$C$48:$AR$89*(SIOM!$B$48:$B$89='FoGPbEaIC-isic'!$A13))</f>
        <v>4.4756307387519975E-3</v>
      </c>
      <c r="W13" s="13" cm="1">
        <f t="array" ref="W13">SUMPRODUCT(SIOM!$C$48:$AR$89*(SIOM!$B$48:$B$89='FoGPbEaIC-isic'!$A13)*(SIOM!$C$47:$AR$47='FoGPbEaIC-isic'!W$1))/SUMPRODUCT(SIOM!$C$48:$AR$89*(SIOM!$B$48:$B$89='FoGPbEaIC-isic'!$A13))</f>
        <v>0</v>
      </c>
      <c r="X13" s="13" cm="1">
        <f t="array" ref="X13">SUMPRODUCT(SIOM!$C$48:$AR$89*(SIOM!$B$48:$B$89='FoGPbEaIC-isic'!$A13)*(SIOM!$C$47:$AR$47='FoGPbEaIC-isic'!X$1))/SUMPRODUCT(SIOM!$C$48:$AR$89*(SIOM!$B$48:$B$89='FoGPbEaIC-isic'!$A13))</f>
        <v>2.7976334683875833E-2</v>
      </c>
      <c r="Y13" s="13" cm="1">
        <f t="array" ref="Y13">SUMPRODUCT(SIOM!$C$48:$AR$89*(SIOM!$B$48:$B$89='FoGPbEaIC-isic'!$A13)*(SIOM!$C$47:$AR$47='FoGPbEaIC-isic'!Y$1))/SUMPRODUCT(SIOM!$C$48:$AR$89*(SIOM!$B$48:$B$89='FoGPbEaIC-isic'!$A13))</f>
        <v>6.1498779726678141E-3</v>
      </c>
      <c r="Z13" s="13" cm="1">
        <f t="array" ref="Z13">SUMPRODUCT(SIOM!$C$48:$AR$89*(SIOM!$B$48:$B$89='FoGPbEaIC-isic'!$A13)*(SIOM!$C$47:$AR$47='FoGPbEaIC-isic'!Z$1))/SUMPRODUCT(SIOM!$C$48:$AR$89*(SIOM!$B$48:$B$89='FoGPbEaIC-isic'!$A13))</f>
        <v>1.0898051268765523E-2</v>
      </c>
      <c r="AA13" s="13" cm="1">
        <f t="array" ref="AA13">SUMPRODUCT(SIOM!$C$48:$AR$89*(SIOM!$B$48:$B$89='FoGPbEaIC-isic'!$A13)*(SIOM!$C$47:$AR$47='FoGPbEaIC-isic'!AA$1))/SUMPRODUCT(SIOM!$C$48:$AR$89*(SIOM!$B$48:$B$89='FoGPbEaIC-isic'!$A13))</f>
        <v>0</v>
      </c>
      <c r="AB13" s="13" cm="1">
        <f t="array" ref="AB13">SUMPRODUCT(SIOM!$C$48:$AR$89*(SIOM!$B$48:$B$89='FoGPbEaIC-isic'!$A13)*(SIOM!$C$47:$AR$47='FoGPbEaIC-isic'!AB$1))/SUMPRODUCT(SIOM!$C$48:$AR$89*(SIOM!$B$48:$B$89='FoGPbEaIC-isic'!$A13))</f>
        <v>0</v>
      </c>
      <c r="AC13" s="13" cm="1">
        <f t="array" ref="AC13">SUMPRODUCT(SIOM!$C$48:$AR$89*(SIOM!$B$48:$B$89='FoGPbEaIC-isic'!$A13)*(SIOM!$C$47:$AR$47='FoGPbEaIC-isic'!AC$1))/SUMPRODUCT(SIOM!$C$48:$AR$89*(SIOM!$B$48:$B$89='FoGPbEaIC-isic'!$A13))</f>
        <v>0.78265110948054029</v>
      </c>
      <c r="AD13" s="13" cm="1">
        <f t="array" ref="AD13">SUMPRODUCT(SIOM!$C$48:$AR$89*(SIOM!$B$48:$B$89='FoGPbEaIC-isic'!$A13)*(SIOM!$C$47:$AR$47='FoGPbEaIC-isic'!AD$1))/SUMPRODUCT(SIOM!$C$48:$AR$89*(SIOM!$B$48:$B$89='FoGPbEaIC-isic'!$A13))</f>
        <v>0</v>
      </c>
      <c r="AE13" s="13" cm="1">
        <f t="array" ref="AE13">SUMPRODUCT(SIOM!$C$48:$AR$89*(SIOM!$B$48:$B$89='FoGPbEaIC-isic'!$A13)*(SIOM!$C$47:$AR$47='FoGPbEaIC-isic'!AE$1))/SUMPRODUCT(SIOM!$C$48:$AR$89*(SIOM!$B$48:$B$89='FoGPbEaIC-isic'!$A13))</f>
        <v>5.9387983450133056E-3</v>
      </c>
      <c r="AF13" s="13" cm="1">
        <f t="array" ref="AF13">SUMPRODUCT(SIOM!$C$48:$AR$89*(SIOM!$B$48:$B$89='FoGPbEaIC-isic'!$A13)*(SIOM!$C$47:$AR$47='FoGPbEaIC-isic'!AF$1))/SUMPRODUCT(SIOM!$C$48:$AR$89*(SIOM!$B$48:$B$89='FoGPbEaIC-isic'!$A13))</f>
        <v>9.82673020253866E-3</v>
      </c>
      <c r="AG13" s="13" cm="1">
        <f t="array" ref="AG13">SUMPRODUCT(SIOM!$C$48:$AR$89*(SIOM!$B$48:$B$89='FoGPbEaIC-isic'!$A13)*(SIOM!$C$47:$AR$47='FoGPbEaIC-isic'!AG$1))/SUMPRODUCT(SIOM!$C$48:$AR$89*(SIOM!$B$48:$B$89='FoGPbEaIC-isic'!$A13))</f>
        <v>0</v>
      </c>
      <c r="AH13" s="13" cm="1">
        <f t="array" ref="AH13">SUMPRODUCT(SIOM!$C$48:$AR$89*(SIOM!$B$48:$B$89='FoGPbEaIC-isic'!$A13)*(SIOM!$C$47:$AR$47='FoGPbEaIC-isic'!AH$1))/SUMPRODUCT(SIOM!$C$48:$AR$89*(SIOM!$B$48:$B$89='FoGPbEaIC-isic'!$A13))</f>
        <v>0</v>
      </c>
      <c r="AI13" s="13" cm="1">
        <f t="array" ref="AI13">SUMPRODUCT(SIOM!$C$48:$AR$89*(SIOM!$B$48:$B$89='FoGPbEaIC-isic'!$A13)*(SIOM!$C$47:$AR$47='FoGPbEaIC-isic'!AI$1))/SUMPRODUCT(SIOM!$C$48:$AR$89*(SIOM!$B$48:$B$89='FoGPbEaIC-isic'!$A13))</f>
        <v>9.6932991862910638E-5</v>
      </c>
      <c r="AJ13" s="13" cm="1">
        <f t="array" ref="AJ13">SUMPRODUCT(SIOM!$C$48:$AR$89*(SIOM!$B$48:$B$89='FoGPbEaIC-isic'!$A13)*(SIOM!$C$47:$AR$47='FoGPbEaIC-isic'!AJ$1))/SUMPRODUCT(SIOM!$C$48:$AR$89*(SIOM!$B$48:$B$89='FoGPbEaIC-isic'!$A13))</f>
        <v>0</v>
      </c>
      <c r="AK13" s="13" cm="1">
        <f t="array" ref="AK13">SUMPRODUCT(SIOM!$C$48:$AR$89*(SIOM!$B$48:$B$89='FoGPbEaIC-isic'!$A13)*(SIOM!$C$47:$AR$47='FoGPbEaIC-isic'!AK$1))/SUMPRODUCT(SIOM!$C$48:$AR$89*(SIOM!$B$48:$B$89='FoGPbEaIC-isic'!$A13))</f>
        <v>0</v>
      </c>
      <c r="AL13" s="13" cm="1">
        <f t="array" ref="AL13">SUMPRODUCT(SIOM!$C$48:$AR$89*(SIOM!$B$48:$B$89='FoGPbEaIC-isic'!$A13)*(SIOM!$C$47:$AR$47='FoGPbEaIC-isic'!AL$1))/SUMPRODUCT(SIOM!$C$48:$AR$89*(SIOM!$B$48:$B$89='FoGPbEaIC-isic'!$A13))</f>
        <v>1.1611007893824949E-2</v>
      </c>
      <c r="AM13" s="13" cm="1">
        <f t="array" ref="AM13">SUMPRODUCT(SIOM!$C$48:$AR$89*(SIOM!$B$48:$B$89='FoGPbEaIC-isic'!$A13)*(SIOM!$C$47:$AR$47='FoGPbEaIC-isic'!AM$1))/SUMPRODUCT(SIOM!$C$48:$AR$89*(SIOM!$B$48:$B$89='FoGPbEaIC-isic'!$A13))</f>
        <v>0</v>
      </c>
      <c r="AN13" s="13" cm="1">
        <f t="array" ref="AN13">SUMPRODUCT(SIOM!$C$48:$AR$89*(SIOM!$B$48:$B$89='FoGPbEaIC-isic'!$A13)*(SIOM!$C$47:$AR$47='FoGPbEaIC-isic'!AN$1))/SUMPRODUCT(SIOM!$C$48:$AR$89*(SIOM!$B$48:$B$89='FoGPbEaIC-isic'!$A13))</f>
        <v>0</v>
      </c>
      <c r="AO13" s="13" cm="1">
        <f t="array" ref="AO13">SUMPRODUCT(SIOM!$C$48:$AR$89*(SIOM!$B$48:$B$89='FoGPbEaIC-isic'!$A13)*(SIOM!$C$47:$AR$47='FoGPbEaIC-isic'!AO$1))/SUMPRODUCT(SIOM!$C$48:$AR$89*(SIOM!$B$48:$B$89='FoGPbEaIC-isic'!$A13))</f>
        <v>0</v>
      </c>
      <c r="AP13" s="13" cm="1">
        <f t="array" ref="AP13">SUMPRODUCT(SIOM!$C$48:$AR$89*(SIOM!$B$48:$B$89='FoGPbEaIC-isic'!$A13)*(SIOM!$C$47:$AR$47='FoGPbEaIC-isic'!AP$1))/SUMPRODUCT(SIOM!$C$48:$AR$89*(SIOM!$B$48:$B$89='FoGPbEaIC-isic'!$A13))</f>
        <v>0</v>
      </c>
      <c r="AQ13" s="13" cm="1">
        <f t="array" ref="AQ13">SUMPRODUCT(SIOM!$C$48:$AR$89*(SIOM!$B$48:$B$89='FoGPbEaIC-isic'!$A13)*(SIOM!$C$47:$AR$47='FoGPbEaIC-isic'!AQ$1))/SUMPRODUCT(SIOM!$C$48:$AR$89*(SIOM!$B$48:$B$89='FoGPbEaIC-isic'!$A13))</f>
        <v>0</v>
      </c>
      <c r="AR13" s="13"/>
    </row>
    <row r="14" spans="1:44" x14ac:dyDescent="0.25">
      <c r="A14" t="s">
        <v>101</v>
      </c>
      <c r="B14" s="13" cm="1">
        <f t="array" ref="B14">SUMPRODUCT(SIOM!$C$48:$AR$89*(SIOM!$B$48:$B$89='FoGPbEaIC-isic'!$A14)*(SIOM!$C$47:$AR$47='FoGPbEaIC-isic'!B$1))/SUMPRODUCT(SIOM!$C$48:$AR$89*(SIOM!$B$48:$B$89='FoGPbEaIC-isic'!$A14))</f>
        <v>7.5631800737307447E-3</v>
      </c>
      <c r="C14" s="13" cm="1">
        <f t="array" ref="C14">SUMPRODUCT(SIOM!$C$48:$AR$89*(SIOM!$B$48:$B$89='FoGPbEaIC-isic'!$A14)*(SIOM!$C$47:$AR$47='FoGPbEaIC-isic'!C$1))/SUMPRODUCT(SIOM!$C$48:$AR$89*(SIOM!$B$48:$B$89='FoGPbEaIC-isic'!$A14))</f>
        <v>8.285645061571848E-5</v>
      </c>
      <c r="D14" s="13" cm="1">
        <f t="array" ref="D14">SUMPRODUCT(SIOM!$C$48:$AR$89*(SIOM!$B$48:$B$89='FoGPbEaIC-isic'!$A14)*(SIOM!$C$47:$AR$47='FoGPbEaIC-isic'!D$1))/SUMPRODUCT(SIOM!$C$48:$AR$89*(SIOM!$B$48:$B$89='FoGPbEaIC-isic'!$A14))</f>
        <v>9.3552529716268004E-8</v>
      </c>
      <c r="E14" s="13" cm="1">
        <f t="array" ref="E14">SUMPRODUCT(SIOM!$C$48:$AR$89*(SIOM!$B$48:$B$89='FoGPbEaIC-isic'!$A14)*(SIOM!$C$47:$AR$47='FoGPbEaIC-isic'!E$1))/SUMPRODUCT(SIOM!$C$48:$AR$89*(SIOM!$B$48:$B$89='FoGPbEaIC-isic'!$A14))</f>
        <v>1.5462619219734477E-5</v>
      </c>
      <c r="F14" s="13" cm="1">
        <f t="array" ref="F14">SUMPRODUCT(SIOM!$C$48:$AR$89*(SIOM!$B$48:$B$89='FoGPbEaIC-isic'!$A14)*(SIOM!$C$47:$AR$47='FoGPbEaIC-isic'!F$1))/SUMPRODUCT(SIOM!$C$48:$AR$89*(SIOM!$B$48:$B$89='FoGPbEaIC-isic'!$A14))</f>
        <v>0</v>
      </c>
      <c r="G14" s="13" cm="1">
        <f t="array" ref="G14">SUMPRODUCT(SIOM!$C$48:$AR$89*(SIOM!$B$48:$B$89='FoGPbEaIC-isic'!$A14)*(SIOM!$C$47:$AR$47='FoGPbEaIC-isic'!G$1))/SUMPRODUCT(SIOM!$C$48:$AR$89*(SIOM!$B$48:$B$89='FoGPbEaIC-isic'!$A14))</f>
        <v>0</v>
      </c>
      <c r="H14" s="13" cm="1">
        <f t="array" ref="H14">SUMPRODUCT(SIOM!$C$48:$AR$89*(SIOM!$B$48:$B$89='FoGPbEaIC-isic'!$A14)*(SIOM!$C$47:$AR$47='FoGPbEaIC-isic'!H$1))/SUMPRODUCT(SIOM!$C$48:$AR$89*(SIOM!$B$48:$B$89='FoGPbEaIC-isic'!$A14))</f>
        <v>0</v>
      </c>
      <c r="I14" s="13" cm="1">
        <f t="array" ref="I14">SUMPRODUCT(SIOM!$C$48:$AR$89*(SIOM!$B$48:$B$89='FoGPbEaIC-isic'!$A14)*(SIOM!$C$47:$AR$47='FoGPbEaIC-isic'!I$1))/SUMPRODUCT(SIOM!$C$48:$AR$89*(SIOM!$B$48:$B$89='FoGPbEaIC-isic'!$A14))</f>
        <v>0</v>
      </c>
      <c r="J14" s="13" cm="1">
        <f t="array" ref="J14">SUMPRODUCT(SIOM!$C$48:$AR$89*(SIOM!$B$48:$B$89='FoGPbEaIC-isic'!$A14)*(SIOM!$C$47:$AR$47='FoGPbEaIC-isic'!J$1))/SUMPRODUCT(SIOM!$C$48:$AR$89*(SIOM!$B$48:$B$89='FoGPbEaIC-isic'!$A14))</f>
        <v>4.7751546519458855E-3</v>
      </c>
      <c r="K14" s="13" cm="1">
        <f t="array" ref="K14">SUMPRODUCT(SIOM!$C$48:$AR$89*(SIOM!$B$48:$B$89='FoGPbEaIC-isic'!$A14)*(SIOM!$C$47:$AR$47='FoGPbEaIC-isic'!K$1))/SUMPRODUCT(SIOM!$C$48:$AR$89*(SIOM!$B$48:$B$89='FoGPbEaIC-isic'!$A14))</f>
        <v>9.3160849459640455E-3</v>
      </c>
      <c r="L14" s="13" cm="1">
        <f t="array" ref="L14">SUMPRODUCT(SIOM!$C$48:$AR$89*(SIOM!$B$48:$B$89='FoGPbEaIC-isic'!$A14)*(SIOM!$C$47:$AR$47='FoGPbEaIC-isic'!L$1))/SUMPRODUCT(SIOM!$C$48:$AR$89*(SIOM!$B$48:$B$89='FoGPbEaIC-isic'!$A14))</f>
        <v>3.4970448035754748E-2</v>
      </c>
      <c r="M14" s="13" cm="1">
        <f t="array" ref="M14">SUMPRODUCT(SIOM!$C$48:$AR$89*(SIOM!$B$48:$B$89='FoGPbEaIC-isic'!$A14)*(SIOM!$C$47:$AR$47='FoGPbEaIC-isic'!M$1))/SUMPRODUCT(SIOM!$C$48:$AR$89*(SIOM!$B$48:$B$89='FoGPbEaIC-isic'!$A14))</f>
        <v>7.3131168338543681E-3</v>
      </c>
      <c r="N14" s="13" cm="1">
        <f t="array" ref="N14">SUMPRODUCT(SIOM!$C$48:$AR$89*(SIOM!$B$48:$B$89='FoGPbEaIC-isic'!$A14)*(SIOM!$C$47:$AR$47='FoGPbEaIC-isic'!N$1))/SUMPRODUCT(SIOM!$C$48:$AR$89*(SIOM!$B$48:$B$89='FoGPbEaIC-isic'!$A14))</f>
        <v>2.61964750433787E-2</v>
      </c>
      <c r="O14" s="13" cm="1">
        <f t="array" ref="O14">SUMPRODUCT(SIOM!$C$48:$AR$89*(SIOM!$B$48:$B$89='FoGPbEaIC-isic'!$A14)*(SIOM!$C$47:$AR$47='FoGPbEaIC-isic'!O$1))/SUMPRODUCT(SIOM!$C$48:$AR$89*(SIOM!$B$48:$B$89='FoGPbEaIC-isic'!$A14))</f>
        <v>3.8850809060632032E-3</v>
      </c>
      <c r="P14" s="13" cm="1">
        <f t="array" ref="P14">SUMPRODUCT(SIOM!$C$48:$AR$89*(SIOM!$B$48:$B$89='FoGPbEaIC-isic'!$A14)*(SIOM!$C$47:$AR$47='FoGPbEaIC-isic'!P$1))/SUMPRODUCT(SIOM!$C$48:$AR$89*(SIOM!$B$48:$B$89='FoGPbEaIC-isic'!$A14))</f>
        <v>0.33013408364021607</v>
      </c>
      <c r="Q14" s="13" cm="1">
        <f t="array" ref="Q14">SUMPRODUCT(SIOM!$C$48:$AR$89*(SIOM!$B$48:$B$89='FoGPbEaIC-isic'!$A14)*(SIOM!$C$47:$AR$47='FoGPbEaIC-isic'!Q$1))/SUMPRODUCT(SIOM!$C$48:$AR$89*(SIOM!$B$48:$B$89='FoGPbEaIC-isic'!$A14))</f>
        <v>7.2707726841725717E-2</v>
      </c>
      <c r="R14" s="13" cm="1">
        <f t="array" ref="R14">SUMPRODUCT(SIOM!$C$48:$AR$89*(SIOM!$B$48:$B$89='FoGPbEaIC-isic'!$A14)*(SIOM!$C$47:$AR$47='FoGPbEaIC-isic'!R$1))/SUMPRODUCT(SIOM!$C$48:$AR$89*(SIOM!$B$48:$B$89='FoGPbEaIC-isic'!$A14))</f>
        <v>5.7155410571174672E-3</v>
      </c>
      <c r="S14" s="13" cm="1">
        <f t="array" ref="S14">SUMPRODUCT(SIOM!$C$48:$AR$89*(SIOM!$B$48:$B$89='FoGPbEaIC-isic'!$A14)*(SIOM!$C$47:$AR$47='FoGPbEaIC-isic'!S$1))/SUMPRODUCT(SIOM!$C$48:$AR$89*(SIOM!$B$48:$B$89='FoGPbEaIC-isic'!$A14))</f>
        <v>1.4677371252213227E-3</v>
      </c>
      <c r="T14" s="13" cm="1">
        <f t="array" ref="T14">SUMPRODUCT(SIOM!$C$48:$AR$89*(SIOM!$B$48:$B$89='FoGPbEaIC-isic'!$A14)*(SIOM!$C$47:$AR$47='FoGPbEaIC-isic'!T$1))/SUMPRODUCT(SIOM!$C$48:$AR$89*(SIOM!$B$48:$B$89='FoGPbEaIC-isic'!$A14))</f>
        <v>0.15966074757371215</v>
      </c>
      <c r="U14" s="13" cm="1">
        <f t="array" ref="U14">SUMPRODUCT(SIOM!$C$48:$AR$89*(SIOM!$B$48:$B$89='FoGPbEaIC-isic'!$A14)*(SIOM!$C$47:$AR$47='FoGPbEaIC-isic'!U$1))/SUMPRODUCT(SIOM!$C$48:$AR$89*(SIOM!$B$48:$B$89='FoGPbEaIC-isic'!$A14))</f>
        <v>4.9518130788589902E-2</v>
      </c>
      <c r="V14" s="13" cm="1">
        <f t="array" ref="V14">SUMPRODUCT(SIOM!$C$48:$AR$89*(SIOM!$B$48:$B$89='FoGPbEaIC-isic'!$A14)*(SIOM!$C$47:$AR$47='FoGPbEaIC-isic'!V$1))/SUMPRODUCT(SIOM!$C$48:$AR$89*(SIOM!$B$48:$B$89='FoGPbEaIC-isic'!$A14))</f>
        <v>4.3025808912755786E-2</v>
      </c>
      <c r="W14" s="13" cm="1">
        <f t="array" ref="W14">SUMPRODUCT(SIOM!$C$48:$AR$89*(SIOM!$B$48:$B$89='FoGPbEaIC-isic'!$A14)*(SIOM!$C$47:$AR$47='FoGPbEaIC-isic'!W$1))/SUMPRODUCT(SIOM!$C$48:$AR$89*(SIOM!$B$48:$B$89='FoGPbEaIC-isic'!$A14))</f>
        <v>8.2514974610602865E-2</v>
      </c>
      <c r="X14" s="13" cm="1">
        <f t="array" ref="X14">SUMPRODUCT(SIOM!$C$48:$AR$89*(SIOM!$B$48:$B$89='FoGPbEaIC-isic'!$A14)*(SIOM!$C$47:$AR$47='FoGPbEaIC-isic'!X$1))/SUMPRODUCT(SIOM!$C$48:$AR$89*(SIOM!$B$48:$B$89='FoGPbEaIC-isic'!$A14))</f>
        <v>1.8636860263659674E-3</v>
      </c>
      <c r="Y14" s="13" cm="1">
        <f t="array" ref="Y14">SUMPRODUCT(SIOM!$C$48:$AR$89*(SIOM!$B$48:$B$89='FoGPbEaIC-isic'!$A14)*(SIOM!$C$47:$AR$47='FoGPbEaIC-isic'!Y$1))/SUMPRODUCT(SIOM!$C$48:$AR$89*(SIOM!$B$48:$B$89='FoGPbEaIC-isic'!$A14))</f>
        <v>4.8560660579163402E-3</v>
      </c>
      <c r="Z14" s="13" cm="1">
        <f t="array" ref="Z14">SUMPRODUCT(SIOM!$C$48:$AR$89*(SIOM!$B$48:$B$89='FoGPbEaIC-isic'!$A14)*(SIOM!$C$47:$AR$47='FoGPbEaIC-isic'!Z$1))/SUMPRODUCT(SIOM!$C$48:$AR$89*(SIOM!$B$48:$B$89='FoGPbEaIC-isic'!$A14))</f>
        <v>0</v>
      </c>
      <c r="AA14" s="13" cm="1">
        <f t="array" ref="AA14">SUMPRODUCT(SIOM!$C$48:$AR$89*(SIOM!$B$48:$B$89='FoGPbEaIC-isic'!$A14)*(SIOM!$C$47:$AR$47='FoGPbEaIC-isic'!AA$1))/SUMPRODUCT(SIOM!$C$48:$AR$89*(SIOM!$B$48:$B$89='FoGPbEaIC-isic'!$A14))</f>
        <v>0</v>
      </c>
      <c r="AB14" s="13" cm="1">
        <f t="array" ref="AB14">SUMPRODUCT(SIOM!$C$48:$AR$89*(SIOM!$B$48:$B$89='FoGPbEaIC-isic'!$A14)*(SIOM!$C$47:$AR$47='FoGPbEaIC-isic'!AB$1))/SUMPRODUCT(SIOM!$C$48:$AR$89*(SIOM!$B$48:$B$89='FoGPbEaIC-isic'!$A14))</f>
        <v>0</v>
      </c>
      <c r="AC14" s="13" cm="1">
        <f t="array" ref="AC14">SUMPRODUCT(SIOM!$C$48:$AR$89*(SIOM!$B$48:$B$89='FoGPbEaIC-isic'!$A14)*(SIOM!$C$47:$AR$47='FoGPbEaIC-isic'!AC$1))/SUMPRODUCT(SIOM!$C$48:$AR$89*(SIOM!$B$48:$B$89='FoGPbEaIC-isic'!$A14))</f>
        <v>9.5642581406606572E-2</v>
      </c>
      <c r="AD14" s="13" cm="1">
        <f t="array" ref="AD14">SUMPRODUCT(SIOM!$C$48:$AR$89*(SIOM!$B$48:$B$89='FoGPbEaIC-isic'!$A14)*(SIOM!$C$47:$AR$47='FoGPbEaIC-isic'!AD$1))/SUMPRODUCT(SIOM!$C$48:$AR$89*(SIOM!$B$48:$B$89='FoGPbEaIC-isic'!$A14))</f>
        <v>5.3440931729767785E-2</v>
      </c>
      <c r="AE14" s="13" cm="1">
        <f t="array" ref="AE14">SUMPRODUCT(SIOM!$C$48:$AR$89*(SIOM!$B$48:$B$89='FoGPbEaIC-isic'!$A14)*(SIOM!$C$47:$AR$47='FoGPbEaIC-isic'!AE$1))/SUMPRODUCT(SIOM!$C$48:$AR$89*(SIOM!$B$48:$B$89='FoGPbEaIC-isic'!$A14))</f>
        <v>2.5663777990500578E-3</v>
      </c>
      <c r="AF14" s="13" cm="1">
        <f t="array" ref="AF14">SUMPRODUCT(SIOM!$C$48:$AR$89*(SIOM!$B$48:$B$89='FoGPbEaIC-isic'!$A14)*(SIOM!$C$47:$AR$47='FoGPbEaIC-isic'!AF$1))/SUMPRODUCT(SIOM!$C$48:$AR$89*(SIOM!$B$48:$B$89='FoGPbEaIC-isic'!$A14))</f>
        <v>0</v>
      </c>
      <c r="AG14" s="13" cm="1">
        <f t="array" ref="AG14">SUMPRODUCT(SIOM!$C$48:$AR$89*(SIOM!$B$48:$B$89='FoGPbEaIC-isic'!$A14)*(SIOM!$C$47:$AR$47='FoGPbEaIC-isic'!AG$1))/SUMPRODUCT(SIOM!$C$48:$AR$89*(SIOM!$B$48:$B$89='FoGPbEaIC-isic'!$A14))</f>
        <v>0</v>
      </c>
      <c r="AH14" s="13" cm="1">
        <f t="array" ref="AH14">SUMPRODUCT(SIOM!$C$48:$AR$89*(SIOM!$B$48:$B$89='FoGPbEaIC-isic'!$A14)*(SIOM!$C$47:$AR$47='FoGPbEaIC-isic'!AH$1))/SUMPRODUCT(SIOM!$C$48:$AR$89*(SIOM!$B$48:$B$89='FoGPbEaIC-isic'!$A14))</f>
        <v>0</v>
      </c>
      <c r="AI14" s="13" cm="1">
        <f t="array" ref="AI14">SUMPRODUCT(SIOM!$C$48:$AR$89*(SIOM!$B$48:$B$89='FoGPbEaIC-isic'!$A14)*(SIOM!$C$47:$AR$47='FoGPbEaIC-isic'!AI$1))/SUMPRODUCT(SIOM!$C$48:$AR$89*(SIOM!$B$48:$B$89='FoGPbEaIC-isic'!$A14))</f>
        <v>2.767653317295414E-3</v>
      </c>
      <c r="AJ14" s="13" cm="1">
        <f t="array" ref="AJ14">SUMPRODUCT(SIOM!$C$48:$AR$89*(SIOM!$B$48:$B$89='FoGPbEaIC-isic'!$A14)*(SIOM!$C$47:$AR$47='FoGPbEaIC-isic'!AJ$1))/SUMPRODUCT(SIOM!$C$48:$AR$89*(SIOM!$B$48:$B$89='FoGPbEaIC-isic'!$A14))</f>
        <v>0</v>
      </c>
      <c r="AK14" s="13" cm="1">
        <f t="array" ref="AK14">SUMPRODUCT(SIOM!$C$48:$AR$89*(SIOM!$B$48:$B$89='FoGPbEaIC-isic'!$A14)*(SIOM!$C$47:$AR$47='FoGPbEaIC-isic'!AK$1))/SUMPRODUCT(SIOM!$C$48:$AR$89*(SIOM!$B$48:$B$89='FoGPbEaIC-isic'!$A14))</f>
        <v>0</v>
      </c>
      <c r="AL14" s="13" cm="1">
        <f t="array" ref="AL14">SUMPRODUCT(SIOM!$C$48:$AR$89*(SIOM!$B$48:$B$89='FoGPbEaIC-isic'!$A14)*(SIOM!$C$47:$AR$47='FoGPbEaIC-isic'!AL$1))/SUMPRODUCT(SIOM!$C$48:$AR$89*(SIOM!$B$48:$B$89='FoGPbEaIC-isic'!$A14))</f>
        <v>0</v>
      </c>
      <c r="AM14" s="13" cm="1">
        <f t="array" ref="AM14">SUMPRODUCT(SIOM!$C$48:$AR$89*(SIOM!$B$48:$B$89='FoGPbEaIC-isic'!$A14)*(SIOM!$C$47:$AR$47='FoGPbEaIC-isic'!AM$1))/SUMPRODUCT(SIOM!$C$48:$AR$89*(SIOM!$B$48:$B$89='FoGPbEaIC-isic'!$A14))</f>
        <v>0</v>
      </c>
      <c r="AN14" s="13" cm="1">
        <f t="array" ref="AN14">SUMPRODUCT(SIOM!$C$48:$AR$89*(SIOM!$B$48:$B$89='FoGPbEaIC-isic'!$A14)*(SIOM!$C$47:$AR$47='FoGPbEaIC-isic'!AN$1))/SUMPRODUCT(SIOM!$C$48:$AR$89*(SIOM!$B$48:$B$89='FoGPbEaIC-isic'!$A14))</f>
        <v>0</v>
      </c>
      <c r="AO14" s="13" cm="1">
        <f t="array" ref="AO14">SUMPRODUCT(SIOM!$C$48:$AR$89*(SIOM!$B$48:$B$89='FoGPbEaIC-isic'!$A14)*(SIOM!$C$47:$AR$47='FoGPbEaIC-isic'!AO$1))/SUMPRODUCT(SIOM!$C$48:$AR$89*(SIOM!$B$48:$B$89='FoGPbEaIC-isic'!$A14))</f>
        <v>0</v>
      </c>
      <c r="AP14" s="13" cm="1">
        <f t="array" ref="AP14">SUMPRODUCT(SIOM!$C$48:$AR$89*(SIOM!$B$48:$B$89='FoGPbEaIC-isic'!$A14)*(SIOM!$C$47:$AR$47='FoGPbEaIC-isic'!AP$1))/SUMPRODUCT(SIOM!$C$48:$AR$89*(SIOM!$B$48:$B$89='FoGPbEaIC-isic'!$A14))</f>
        <v>0</v>
      </c>
      <c r="AQ14" s="13" cm="1">
        <f t="array" ref="AQ14">SUMPRODUCT(SIOM!$C$48:$AR$89*(SIOM!$B$48:$B$89='FoGPbEaIC-isic'!$A14)*(SIOM!$C$47:$AR$47='FoGPbEaIC-isic'!AQ$1))/SUMPRODUCT(SIOM!$C$48:$AR$89*(SIOM!$B$48:$B$89='FoGPbEaIC-isic'!$A14))</f>
        <v>0</v>
      </c>
      <c r="AR14" s="13"/>
    </row>
    <row r="15" spans="1:44" x14ac:dyDescent="0.25">
      <c r="A15" t="s">
        <v>102</v>
      </c>
      <c r="B15" s="13" cm="1">
        <f t="array" ref="B15">SUMPRODUCT(SIOM!$C$48:$AR$89*(SIOM!$B$48:$B$89='FoGPbEaIC-isic'!$A15)*(SIOM!$C$47:$AR$47='FoGPbEaIC-isic'!B$1))/SUMPRODUCT(SIOM!$C$48:$AR$89*(SIOM!$B$48:$B$89='FoGPbEaIC-isic'!$A15))</f>
        <v>0</v>
      </c>
      <c r="C15" s="13" cm="1">
        <f t="array" ref="C15">SUMPRODUCT(SIOM!$C$48:$AR$89*(SIOM!$B$48:$B$89='FoGPbEaIC-isic'!$A15)*(SIOM!$C$47:$AR$47='FoGPbEaIC-isic'!C$1))/SUMPRODUCT(SIOM!$C$48:$AR$89*(SIOM!$B$48:$B$89='FoGPbEaIC-isic'!$A15))</f>
        <v>9.9562659834565601E-5</v>
      </c>
      <c r="D15" s="13" cm="1">
        <f t="array" ref="D15">SUMPRODUCT(SIOM!$C$48:$AR$89*(SIOM!$B$48:$B$89='FoGPbEaIC-isic'!$A15)*(SIOM!$C$47:$AR$47='FoGPbEaIC-isic'!D$1))/SUMPRODUCT(SIOM!$C$48:$AR$89*(SIOM!$B$48:$B$89='FoGPbEaIC-isic'!$A15))</f>
        <v>1.4484285418547694E-6</v>
      </c>
      <c r="E15" s="13" cm="1">
        <f t="array" ref="E15">SUMPRODUCT(SIOM!$C$48:$AR$89*(SIOM!$B$48:$B$89='FoGPbEaIC-isic'!$A15)*(SIOM!$C$47:$AR$47='FoGPbEaIC-isic'!E$1))/SUMPRODUCT(SIOM!$C$48:$AR$89*(SIOM!$B$48:$B$89='FoGPbEaIC-isic'!$A15))</f>
        <v>2.509571196591706E-4</v>
      </c>
      <c r="F15" s="13" cm="1">
        <f t="array" ref="F15">SUMPRODUCT(SIOM!$C$48:$AR$89*(SIOM!$B$48:$B$89='FoGPbEaIC-isic'!$A15)*(SIOM!$C$47:$AR$47='FoGPbEaIC-isic'!F$1))/SUMPRODUCT(SIOM!$C$48:$AR$89*(SIOM!$B$48:$B$89='FoGPbEaIC-isic'!$A15))</f>
        <v>0</v>
      </c>
      <c r="G15" s="13" cm="1">
        <f t="array" ref="G15">SUMPRODUCT(SIOM!$C$48:$AR$89*(SIOM!$B$48:$B$89='FoGPbEaIC-isic'!$A15)*(SIOM!$C$47:$AR$47='FoGPbEaIC-isic'!G$1))/SUMPRODUCT(SIOM!$C$48:$AR$89*(SIOM!$B$48:$B$89='FoGPbEaIC-isic'!$A15))</f>
        <v>0</v>
      </c>
      <c r="H15" s="13" cm="1">
        <f t="array" ref="H15">SUMPRODUCT(SIOM!$C$48:$AR$89*(SIOM!$B$48:$B$89='FoGPbEaIC-isic'!$A15)*(SIOM!$C$47:$AR$47='FoGPbEaIC-isic'!H$1))/SUMPRODUCT(SIOM!$C$48:$AR$89*(SIOM!$B$48:$B$89='FoGPbEaIC-isic'!$A15))</f>
        <v>0</v>
      </c>
      <c r="I15" s="13" cm="1">
        <f t="array" ref="I15">SUMPRODUCT(SIOM!$C$48:$AR$89*(SIOM!$B$48:$B$89='FoGPbEaIC-isic'!$A15)*(SIOM!$C$47:$AR$47='FoGPbEaIC-isic'!I$1))/SUMPRODUCT(SIOM!$C$48:$AR$89*(SIOM!$B$48:$B$89='FoGPbEaIC-isic'!$A15))</f>
        <v>0</v>
      </c>
      <c r="J15" s="13" cm="1">
        <f t="array" ref="J15">SUMPRODUCT(SIOM!$C$48:$AR$89*(SIOM!$B$48:$B$89='FoGPbEaIC-isic'!$A15)*(SIOM!$C$47:$AR$47='FoGPbEaIC-isic'!J$1))/SUMPRODUCT(SIOM!$C$48:$AR$89*(SIOM!$B$48:$B$89='FoGPbEaIC-isic'!$A15))</f>
        <v>0</v>
      </c>
      <c r="K15" s="13" cm="1">
        <f t="array" ref="K15">SUMPRODUCT(SIOM!$C$48:$AR$89*(SIOM!$B$48:$B$89='FoGPbEaIC-isic'!$A15)*(SIOM!$C$47:$AR$47='FoGPbEaIC-isic'!K$1))/SUMPRODUCT(SIOM!$C$48:$AR$89*(SIOM!$B$48:$B$89='FoGPbEaIC-isic'!$A15))</f>
        <v>0</v>
      </c>
      <c r="L15" s="13" cm="1">
        <f t="array" ref="L15">SUMPRODUCT(SIOM!$C$48:$AR$89*(SIOM!$B$48:$B$89='FoGPbEaIC-isic'!$A15)*(SIOM!$C$47:$AR$47='FoGPbEaIC-isic'!L$1))/SUMPRODUCT(SIOM!$C$48:$AR$89*(SIOM!$B$48:$B$89='FoGPbEaIC-isic'!$A15))</f>
        <v>0</v>
      </c>
      <c r="M15" s="13" cm="1">
        <f t="array" ref="M15">SUMPRODUCT(SIOM!$C$48:$AR$89*(SIOM!$B$48:$B$89='FoGPbEaIC-isic'!$A15)*(SIOM!$C$47:$AR$47='FoGPbEaIC-isic'!M$1))/SUMPRODUCT(SIOM!$C$48:$AR$89*(SIOM!$B$48:$B$89='FoGPbEaIC-isic'!$A15))</f>
        <v>0</v>
      </c>
      <c r="N15" s="13" cm="1">
        <f t="array" ref="N15">SUMPRODUCT(SIOM!$C$48:$AR$89*(SIOM!$B$48:$B$89='FoGPbEaIC-isic'!$A15)*(SIOM!$C$47:$AR$47='FoGPbEaIC-isic'!N$1))/SUMPRODUCT(SIOM!$C$48:$AR$89*(SIOM!$B$48:$B$89='FoGPbEaIC-isic'!$A15))</f>
        <v>0</v>
      </c>
      <c r="O15" s="13" cm="1">
        <f t="array" ref="O15">SUMPRODUCT(SIOM!$C$48:$AR$89*(SIOM!$B$48:$B$89='FoGPbEaIC-isic'!$A15)*(SIOM!$C$47:$AR$47='FoGPbEaIC-isic'!O$1))/SUMPRODUCT(SIOM!$C$48:$AR$89*(SIOM!$B$48:$B$89='FoGPbEaIC-isic'!$A15))</f>
        <v>6.5335129426855661E-4</v>
      </c>
      <c r="P15" s="13" cm="1">
        <f t="array" ref="P15">SUMPRODUCT(SIOM!$C$48:$AR$89*(SIOM!$B$48:$B$89='FoGPbEaIC-isic'!$A15)*(SIOM!$C$47:$AR$47='FoGPbEaIC-isic'!P$1))/SUMPRODUCT(SIOM!$C$48:$AR$89*(SIOM!$B$48:$B$89='FoGPbEaIC-isic'!$A15))</f>
        <v>6.7030769452682661E-3</v>
      </c>
      <c r="Q15" s="13" cm="1">
        <f t="array" ref="Q15">SUMPRODUCT(SIOM!$C$48:$AR$89*(SIOM!$B$48:$B$89='FoGPbEaIC-isic'!$A15)*(SIOM!$C$47:$AR$47='FoGPbEaIC-isic'!Q$1))/SUMPRODUCT(SIOM!$C$48:$AR$89*(SIOM!$B$48:$B$89='FoGPbEaIC-isic'!$A15))</f>
        <v>0.31931867211267734</v>
      </c>
      <c r="R15" s="13" cm="1">
        <f t="array" ref="R15">SUMPRODUCT(SIOM!$C$48:$AR$89*(SIOM!$B$48:$B$89='FoGPbEaIC-isic'!$A15)*(SIOM!$C$47:$AR$47='FoGPbEaIC-isic'!R$1))/SUMPRODUCT(SIOM!$C$48:$AR$89*(SIOM!$B$48:$B$89='FoGPbEaIC-isic'!$A15))</f>
        <v>6.1473530125499387E-4</v>
      </c>
      <c r="S15" s="13" cm="1">
        <f t="array" ref="S15">SUMPRODUCT(SIOM!$C$48:$AR$89*(SIOM!$B$48:$B$89='FoGPbEaIC-isic'!$A15)*(SIOM!$C$47:$AR$47='FoGPbEaIC-isic'!S$1))/SUMPRODUCT(SIOM!$C$48:$AR$89*(SIOM!$B$48:$B$89='FoGPbEaIC-isic'!$A15))</f>
        <v>0.19850324892711019</v>
      </c>
      <c r="T15" s="13" cm="1">
        <f t="array" ref="T15">SUMPRODUCT(SIOM!$C$48:$AR$89*(SIOM!$B$48:$B$89='FoGPbEaIC-isic'!$A15)*(SIOM!$C$47:$AR$47='FoGPbEaIC-isic'!T$1))/SUMPRODUCT(SIOM!$C$48:$AR$89*(SIOM!$B$48:$B$89='FoGPbEaIC-isic'!$A15))</f>
        <v>5.7481720487192238E-2</v>
      </c>
      <c r="U15" s="13" cm="1">
        <f t="array" ref="U15">SUMPRODUCT(SIOM!$C$48:$AR$89*(SIOM!$B$48:$B$89='FoGPbEaIC-isic'!$A15)*(SIOM!$C$47:$AR$47='FoGPbEaIC-isic'!U$1))/SUMPRODUCT(SIOM!$C$48:$AR$89*(SIOM!$B$48:$B$89='FoGPbEaIC-isic'!$A15))</f>
        <v>0.1125732359824389</v>
      </c>
      <c r="V15" s="13" cm="1">
        <f t="array" ref="V15">SUMPRODUCT(SIOM!$C$48:$AR$89*(SIOM!$B$48:$B$89='FoGPbEaIC-isic'!$A15)*(SIOM!$C$47:$AR$47='FoGPbEaIC-isic'!V$1))/SUMPRODUCT(SIOM!$C$48:$AR$89*(SIOM!$B$48:$B$89='FoGPbEaIC-isic'!$A15))</f>
        <v>2.0227652008844585E-3</v>
      </c>
      <c r="W15" s="13" cm="1">
        <f t="array" ref="W15">SUMPRODUCT(SIOM!$C$48:$AR$89*(SIOM!$B$48:$B$89='FoGPbEaIC-isic'!$A15)*(SIOM!$C$47:$AR$47='FoGPbEaIC-isic'!W$1))/SUMPRODUCT(SIOM!$C$48:$AR$89*(SIOM!$B$48:$B$89='FoGPbEaIC-isic'!$A15))</f>
        <v>8.3802819596133199E-2</v>
      </c>
      <c r="X15" s="13" cm="1">
        <f t="array" ref="X15">SUMPRODUCT(SIOM!$C$48:$AR$89*(SIOM!$B$48:$B$89='FoGPbEaIC-isic'!$A15)*(SIOM!$C$47:$AR$47='FoGPbEaIC-isic'!X$1))/SUMPRODUCT(SIOM!$C$48:$AR$89*(SIOM!$B$48:$B$89='FoGPbEaIC-isic'!$A15))</f>
        <v>5.1211807110134136E-2</v>
      </c>
      <c r="Y15" s="13" cm="1">
        <f t="array" ref="Y15">SUMPRODUCT(SIOM!$C$48:$AR$89*(SIOM!$B$48:$B$89='FoGPbEaIC-isic'!$A15)*(SIOM!$C$47:$AR$47='FoGPbEaIC-isic'!Y$1))/SUMPRODUCT(SIOM!$C$48:$AR$89*(SIOM!$B$48:$B$89='FoGPbEaIC-isic'!$A15))</f>
        <v>1.3669044395382333E-2</v>
      </c>
      <c r="Z15" s="13" cm="1">
        <f t="array" ref="Z15">SUMPRODUCT(SIOM!$C$48:$AR$89*(SIOM!$B$48:$B$89='FoGPbEaIC-isic'!$A15)*(SIOM!$C$47:$AR$47='FoGPbEaIC-isic'!Z$1))/SUMPRODUCT(SIOM!$C$48:$AR$89*(SIOM!$B$48:$B$89='FoGPbEaIC-isic'!$A15))</f>
        <v>1.1114147096291032E-2</v>
      </c>
      <c r="AA15" s="13" cm="1">
        <f t="array" ref="AA15">SUMPRODUCT(SIOM!$C$48:$AR$89*(SIOM!$B$48:$B$89='FoGPbEaIC-isic'!$A15)*(SIOM!$C$47:$AR$47='FoGPbEaIC-isic'!AA$1))/SUMPRODUCT(SIOM!$C$48:$AR$89*(SIOM!$B$48:$B$89='FoGPbEaIC-isic'!$A15))</f>
        <v>2.1548671958311456E-3</v>
      </c>
      <c r="AB15" s="13" cm="1">
        <f t="array" ref="AB15">SUMPRODUCT(SIOM!$C$48:$AR$89*(SIOM!$B$48:$B$89='FoGPbEaIC-isic'!$A15)*(SIOM!$C$47:$AR$47='FoGPbEaIC-isic'!AB$1))/SUMPRODUCT(SIOM!$C$48:$AR$89*(SIOM!$B$48:$B$89='FoGPbEaIC-isic'!$A15))</f>
        <v>1.6078368125209381E-4</v>
      </c>
      <c r="AC15" s="13" cm="1">
        <f t="array" ref="AC15">SUMPRODUCT(SIOM!$C$48:$AR$89*(SIOM!$B$48:$B$89='FoGPbEaIC-isic'!$A15)*(SIOM!$C$47:$AR$47='FoGPbEaIC-isic'!AC$1))/SUMPRODUCT(SIOM!$C$48:$AR$89*(SIOM!$B$48:$B$89='FoGPbEaIC-isic'!$A15))</f>
        <v>0.13488460528718077</v>
      </c>
      <c r="AD15" s="13" cm="1">
        <f t="array" ref="AD15">SUMPRODUCT(SIOM!$C$48:$AR$89*(SIOM!$B$48:$B$89='FoGPbEaIC-isic'!$A15)*(SIOM!$C$47:$AR$47='FoGPbEaIC-isic'!AD$1))/SUMPRODUCT(SIOM!$C$48:$AR$89*(SIOM!$B$48:$B$89='FoGPbEaIC-isic'!$A15))</f>
        <v>0</v>
      </c>
      <c r="AE15" s="13" cm="1">
        <f t="array" ref="AE15">SUMPRODUCT(SIOM!$C$48:$AR$89*(SIOM!$B$48:$B$89='FoGPbEaIC-isic'!$A15)*(SIOM!$C$47:$AR$47='FoGPbEaIC-isic'!AE$1))/SUMPRODUCT(SIOM!$C$48:$AR$89*(SIOM!$B$48:$B$89='FoGPbEaIC-isic'!$A15))</f>
        <v>2.3201166378117623E-3</v>
      </c>
      <c r="AF15" s="13" cm="1">
        <f t="array" ref="AF15">SUMPRODUCT(SIOM!$C$48:$AR$89*(SIOM!$B$48:$B$89='FoGPbEaIC-isic'!$A15)*(SIOM!$C$47:$AR$47='FoGPbEaIC-isic'!AF$1))/SUMPRODUCT(SIOM!$C$48:$AR$89*(SIOM!$B$48:$B$89='FoGPbEaIC-isic'!$A15))</f>
        <v>9.609368375355984E-4</v>
      </c>
      <c r="AG15" s="13" cm="1">
        <f t="array" ref="AG15">SUMPRODUCT(SIOM!$C$48:$AR$89*(SIOM!$B$48:$B$89='FoGPbEaIC-isic'!$A15)*(SIOM!$C$47:$AR$47='FoGPbEaIC-isic'!AG$1))/SUMPRODUCT(SIOM!$C$48:$AR$89*(SIOM!$B$48:$B$89='FoGPbEaIC-isic'!$A15))</f>
        <v>2.6140427381236587E-4</v>
      </c>
      <c r="AH15" s="13" cm="1">
        <f t="array" ref="AH15">SUMPRODUCT(SIOM!$C$48:$AR$89*(SIOM!$B$48:$B$89='FoGPbEaIC-isic'!$A15)*(SIOM!$C$47:$AR$47='FoGPbEaIC-isic'!AH$1))/SUMPRODUCT(SIOM!$C$48:$AR$89*(SIOM!$B$48:$B$89='FoGPbEaIC-isic'!$A15))</f>
        <v>8.0384882322581989E-4</v>
      </c>
      <c r="AI15" s="13" cm="1">
        <f t="array" ref="AI15">SUMPRODUCT(SIOM!$C$48:$AR$89*(SIOM!$B$48:$B$89='FoGPbEaIC-isic'!$A15)*(SIOM!$C$47:$AR$47='FoGPbEaIC-isic'!AI$1))/SUMPRODUCT(SIOM!$C$48:$AR$89*(SIOM!$B$48:$B$89='FoGPbEaIC-isic'!$A15))</f>
        <v>4.3284460627897406E-4</v>
      </c>
      <c r="AJ15" s="13" cm="1">
        <f t="array" ref="AJ15">SUMPRODUCT(SIOM!$C$48:$AR$89*(SIOM!$B$48:$B$89='FoGPbEaIC-isic'!$A15)*(SIOM!$C$47:$AR$47='FoGPbEaIC-isic'!AJ$1))/SUMPRODUCT(SIOM!$C$48:$AR$89*(SIOM!$B$48:$B$89='FoGPbEaIC-isic'!$A15))</f>
        <v>0</v>
      </c>
      <c r="AK15" s="13" cm="1">
        <f t="array" ref="AK15">SUMPRODUCT(SIOM!$C$48:$AR$89*(SIOM!$B$48:$B$89='FoGPbEaIC-isic'!$A15)*(SIOM!$C$47:$AR$47='FoGPbEaIC-isic'!AK$1))/SUMPRODUCT(SIOM!$C$48:$AR$89*(SIOM!$B$48:$B$89='FoGPbEaIC-isic'!$A15))</f>
        <v>0</v>
      </c>
      <c r="AL15" s="13" cm="1">
        <f t="array" ref="AL15">SUMPRODUCT(SIOM!$C$48:$AR$89*(SIOM!$B$48:$B$89='FoGPbEaIC-isic'!$A15)*(SIOM!$C$47:$AR$47='FoGPbEaIC-isic'!AL$1))/SUMPRODUCT(SIOM!$C$48:$AR$89*(SIOM!$B$48:$B$89='FoGPbEaIC-isic'!$A15))</f>
        <v>0</v>
      </c>
      <c r="AM15" s="13" cm="1">
        <f t="array" ref="AM15">SUMPRODUCT(SIOM!$C$48:$AR$89*(SIOM!$B$48:$B$89='FoGPbEaIC-isic'!$A15)*(SIOM!$C$47:$AR$47='FoGPbEaIC-isic'!AM$1))/SUMPRODUCT(SIOM!$C$48:$AR$89*(SIOM!$B$48:$B$89='FoGPbEaIC-isic'!$A15))</f>
        <v>0</v>
      </c>
      <c r="AN15" s="13" cm="1">
        <f t="array" ref="AN15">SUMPRODUCT(SIOM!$C$48:$AR$89*(SIOM!$B$48:$B$89='FoGPbEaIC-isic'!$A15)*(SIOM!$C$47:$AR$47='FoGPbEaIC-isic'!AN$1))/SUMPRODUCT(SIOM!$C$48:$AR$89*(SIOM!$B$48:$B$89='FoGPbEaIC-isic'!$A15))</f>
        <v>0</v>
      </c>
      <c r="AO15" s="13" cm="1">
        <f t="array" ref="AO15">SUMPRODUCT(SIOM!$C$48:$AR$89*(SIOM!$B$48:$B$89='FoGPbEaIC-isic'!$A15)*(SIOM!$C$47:$AR$47='FoGPbEaIC-isic'!AO$1))/SUMPRODUCT(SIOM!$C$48:$AR$89*(SIOM!$B$48:$B$89='FoGPbEaIC-isic'!$A15))</f>
        <v>0</v>
      </c>
      <c r="AP15" s="13" cm="1">
        <f t="array" ref="AP15">SUMPRODUCT(SIOM!$C$48:$AR$89*(SIOM!$B$48:$B$89='FoGPbEaIC-isic'!$A15)*(SIOM!$C$47:$AR$47='FoGPbEaIC-isic'!AP$1))/SUMPRODUCT(SIOM!$C$48:$AR$89*(SIOM!$B$48:$B$89='FoGPbEaIC-isic'!$A15))</f>
        <v>0</v>
      </c>
      <c r="AQ15" s="13" cm="1">
        <f t="array" ref="AQ15">SUMPRODUCT(SIOM!$C$48:$AR$89*(SIOM!$B$48:$B$89='FoGPbEaIC-isic'!$A15)*(SIOM!$C$47:$AR$47='FoGPbEaIC-isic'!AQ$1))/SUMPRODUCT(SIOM!$C$48:$AR$89*(SIOM!$B$48:$B$89='FoGPbEaIC-isic'!$A15))</f>
        <v>0</v>
      </c>
      <c r="AR15" s="13"/>
    </row>
    <row r="16" spans="1:44" x14ac:dyDescent="0.25">
      <c r="A16" t="s">
        <v>103</v>
      </c>
      <c r="B16" s="13" cm="1">
        <f t="array" ref="B16">SUMPRODUCT(SIOM!$C$48:$AR$89*(SIOM!$B$48:$B$89='FoGPbEaIC-isic'!$A16)*(SIOM!$C$47:$AR$47='FoGPbEaIC-isic'!B$1))/SUMPRODUCT(SIOM!$C$48:$AR$89*(SIOM!$B$48:$B$89='FoGPbEaIC-isic'!$A16))</f>
        <v>0</v>
      </c>
      <c r="C16" s="13" cm="1">
        <f t="array" ref="C16">SUMPRODUCT(SIOM!$C$48:$AR$89*(SIOM!$B$48:$B$89='FoGPbEaIC-isic'!$A16)*(SIOM!$C$47:$AR$47='FoGPbEaIC-isic'!C$1))/SUMPRODUCT(SIOM!$C$48:$AR$89*(SIOM!$B$48:$B$89='FoGPbEaIC-isic'!$A16))</f>
        <v>2.728266461729408E-6</v>
      </c>
      <c r="D16" s="13" cm="1">
        <f t="array" ref="D16">SUMPRODUCT(SIOM!$C$48:$AR$89*(SIOM!$B$48:$B$89='FoGPbEaIC-isic'!$A16)*(SIOM!$C$47:$AR$47='FoGPbEaIC-isic'!D$1))/SUMPRODUCT(SIOM!$C$48:$AR$89*(SIOM!$B$48:$B$89='FoGPbEaIC-isic'!$A16))</f>
        <v>3.480165642360647E-8</v>
      </c>
      <c r="E16" s="13" cm="1">
        <f t="array" ref="E16">SUMPRODUCT(SIOM!$C$48:$AR$89*(SIOM!$B$48:$B$89='FoGPbEaIC-isic'!$A16)*(SIOM!$C$47:$AR$47='FoGPbEaIC-isic'!E$1))/SUMPRODUCT(SIOM!$C$48:$AR$89*(SIOM!$B$48:$B$89='FoGPbEaIC-isic'!$A16))</f>
        <v>6.029792428870862E-6</v>
      </c>
      <c r="F16" s="13" cm="1">
        <f t="array" ref="F16">SUMPRODUCT(SIOM!$C$48:$AR$89*(SIOM!$B$48:$B$89='FoGPbEaIC-isic'!$A16)*(SIOM!$C$47:$AR$47='FoGPbEaIC-isic'!F$1))/SUMPRODUCT(SIOM!$C$48:$AR$89*(SIOM!$B$48:$B$89='FoGPbEaIC-isic'!$A16))</f>
        <v>0</v>
      </c>
      <c r="G16" s="13" cm="1">
        <f t="array" ref="G16">SUMPRODUCT(SIOM!$C$48:$AR$89*(SIOM!$B$48:$B$89='FoGPbEaIC-isic'!$A16)*(SIOM!$C$47:$AR$47='FoGPbEaIC-isic'!G$1))/SUMPRODUCT(SIOM!$C$48:$AR$89*(SIOM!$B$48:$B$89='FoGPbEaIC-isic'!$A16))</f>
        <v>0</v>
      </c>
      <c r="H16" s="13" cm="1">
        <f t="array" ref="H16">SUMPRODUCT(SIOM!$C$48:$AR$89*(SIOM!$B$48:$B$89='FoGPbEaIC-isic'!$A16)*(SIOM!$C$47:$AR$47='FoGPbEaIC-isic'!H$1))/SUMPRODUCT(SIOM!$C$48:$AR$89*(SIOM!$B$48:$B$89='FoGPbEaIC-isic'!$A16))</f>
        <v>0</v>
      </c>
      <c r="I16" s="13" cm="1">
        <f t="array" ref="I16">SUMPRODUCT(SIOM!$C$48:$AR$89*(SIOM!$B$48:$B$89='FoGPbEaIC-isic'!$A16)*(SIOM!$C$47:$AR$47='FoGPbEaIC-isic'!I$1))/SUMPRODUCT(SIOM!$C$48:$AR$89*(SIOM!$B$48:$B$89='FoGPbEaIC-isic'!$A16))</f>
        <v>0</v>
      </c>
      <c r="J16" s="13" cm="1">
        <f t="array" ref="J16">SUMPRODUCT(SIOM!$C$48:$AR$89*(SIOM!$B$48:$B$89='FoGPbEaIC-isic'!$A16)*(SIOM!$C$47:$AR$47='FoGPbEaIC-isic'!J$1))/SUMPRODUCT(SIOM!$C$48:$AR$89*(SIOM!$B$48:$B$89='FoGPbEaIC-isic'!$A16))</f>
        <v>0</v>
      </c>
      <c r="K16" s="13" cm="1">
        <f t="array" ref="K16">SUMPRODUCT(SIOM!$C$48:$AR$89*(SIOM!$B$48:$B$89='FoGPbEaIC-isic'!$A16)*(SIOM!$C$47:$AR$47='FoGPbEaIC-isic'!K$1))/SUMPRODUCT(SIOM!$C$48:$AR$89*(SIOM!$B$48:$B$89='FoGPbEaIC-isic'!$A16))</f>
        <v>0</v>
      </c>
      <c r="L16" s="13" cm="1">
        <f t="array" ref="L16">SUMPRODUCT(SIOM!$C$48:$AR$89*(SIOM!$B$48:$B$89='FoGPbEaIC-isic'!$A16)*(SIOM!$C$47:$AR$47='FoGPbEaIC-isic'!L$1))/SUMPRODUCT(SIOM!$C$48:$AR$89*(SIOM!$B$48:$B$89='FoGPbEaIC-isic'!$A16))</f>
        <v>3.454074187567284E-2</v>
      </c>
      <c r="M16" s="13" cm="1">
        <f t="array" ref="M16">SUMPRODUCT(SIOM!$C$48:$AR$89*(SIOM!$B$48:$B$89='FoGPbEaIC-isic'!$A16)*(SIOM!$C$47:$AR$47='FoGPbEaIC-isic'!M$1))/SUMPRODUCT(SIOM!$C$48:$AR$89*(SIOM!$B$48:$B$89='FoGPbEaIC-isic'!$A16))</f>
        <v>0</v>
      </c>
      <c r="N16" s="13" cm="1">
        <f t="array" ref="N16">SUMPRODUCT(SIOM!$C$48:$AR$89*(SIOM!$B$48:$B$89='FoGPbEaIC-isic'!$A16)*(SIOM!$C$47:$AR$47='FoGPbEaIC-isic'!N$1))/SUMPRODUCT(SIOM!$C$48:$AR$89*(SIOM!$B$48:$B$89='FoGPbEaIC-isic'!$A16))</f>
        <v>2.6293217935595855E-2</v>
      </c>
      <c r="O16" s="13" cm="1">
        <f t="array" ref="O16">SUMPRODUCT(SIOM!$C$48:$AR$89*(SIOM!$B$48:$B$89='FoGPbEaIC-isic'!$A16)*(SIOM!$C$47:$AR$47='FoGPbEaIC-isic'!O$1))/SUMPRODUCT(SIOM!$C$48:$AR$89*(SIOM!$B$48:$B$89='FoGPbEaIC-isic'!$A16))</f>
        <v>5.2119723963995181E-4</v>
      </c>
      <c r="P16" s="13" cm="1">
        <f t="array" ref="P16">SUMPRODUCT(SIOM!$C$48:$AR$89*(SIOM!$B$48:$B$89='FoGPbEaIC-isic'!$A16)*(SIOM!$C$47:$AR$47='FoGPbEaIC-isic'!P$1))/SUMPRODUCT(SIOM!$C$48:$AR$89*(SIOM!$B$48:$B$89='FoGPbEaIC-isic'!$A16))</f>
        <v>1.0603933461361052E-3</v>
      </c>
      <c r="Q16" s="13" cm="1">
        <f t="array" ref="Q16">SUMPRODUCT(SIOM!$C$48:$AR$89*(SIOM!$B$48:$B$89='FoGPbEaIC-isic'!$A16)*(SIOM!$C$47:$AR$47='FoGPbEaIC-isic'!Q$1))/SUMPRODUCT(SIOM!$C$48:$AR$89*(SIOM!$B$48:$B$89='FoGPbEaIC-isic'!$A16))</f>
        <v>2.4985274000921954E-3</v>
      </c>
      <c r="R16" s="13" cm="1">
        <f t="array" ref="R16">SUMPRODUCT(SIOM!$C$48:$AR$89*(SIOM!$B$48:$B$89='FoGPbEaIC-isic'!$A16)*(SIOM!$C$47:$AR$47='FoGPbEaIC-isic'!R$1))/SUMPRODUCT(SIOM!$C$48:$AR$89*(SIOM!$B$48:$B$89='FoGPbEaIC-isic'!$A16))</f>
        <v>0.14673308766812329</v>
      </c>
      <c r="S16" s="13" cm="1">
        <f t="array" ref="S16">SUMPRODUCT(SIOM!$C$48:$AR$89*(SIOM!$B$48:$B$89='FoGPbEaIC-isic'!$A16)*(SIOM!$C$47:$AR$47='FoGPbEaIC-isic'!S$1))/SUMPRODUCT(SIOM!$C$48:$AR$89*(SIOM!$B$48:$B$89='FoGPbEaIC-isic'!$A16))</f>
        <v>0.15835178763393654</v>
      </c>
      <c r="T16" s="13" cm="1">
        <f t="array" ref="T16">SUMPRODUCT(SIOM!$C$48:$AR$89*(SIOM!$B$48:$B$89='FoGPbEaIC-isic'!$A16)*(SIOM!$C$47:$AR$47='FoGPbEaIC-isic'!T$1))/SUMPRODUCT(SIOM!$C$48:$AR$89*(SIOM!$B$48:$B$89='FoGPbEaIC-isic'!$A16))</f>
        <v>9.0933215337922202E-3</v>
      </c>
      <c r="U16" s="13" cm="1">
        <f t="array" ref="U16">SUMPRODUCT(SIOM!$C$48:$AR$89*(SIOM!$B$48:$B$89='FoGPbEaIC-isic'!$A16)*(SIOM!$C$47:$AR$47='FoGPbEaIC-isic'!U$1))/SUMPRODUCT(SIOM!$C$48:$AR$89*(SIOM!$B$48:$B$89='FoGPbEaIC-isic'!$A16))</f>
        <v>8.8083578939573569E-4</v>
      </c>
      <c r="V16" s="13" cm="1">
        <f t="array" ref="V16">SUMPRODUCT(SIOM!$C$48:$AR$89*(SIOM!$B$48:$B$89='FoGPbEaIC-isic'!$A16)*(SIOM!$C$47:$AR$47='FoGPbEaIC-isic'!V$1))/SUMPRODUCT(SIOM!$C$48:$AR$89*(SIOM!$B$48:$B$89='FoGPbEaIC-isic'!$A16))</f>
        <v>0.48282013892397579</v>
      </c>
      <c r="W16" s="13" cm="1">
        <f t="array" ref="W16">SUMPRODUCT(SIOM!$C$48:$AR$89*(SIOM!$B$48:$B$89='FoGPbEaIC-isic'!$A16)*(SIOM!$C$47:$AR$47='FoGPbEaIC-isic'!W$1))/SUMPRODUCT(SIOM!$C$48:$AR$89*(SIOM!$B$48:$B$89='FoGPbEaIC-isic'!$A16))</f>
        <v>1.4613395632338743E-2</v>
      </c>
      <c r="X16" s="13" cm="1">
        <f t="array" ref="X16">SUMPRODUCT(SIOM!$C$48:$AR$89*(SIOM!$B$48:$B$89='FoGPbEaIC-isic'!$A16)*(SIOM!$C$47:$AR$47='FoGPbEaIC-isic'!X$1))/SUMPRODUCT(SIOM!$C$48:$AR$89*(SIOM!$B$48:$B$89='FoGPbEaIC-isic'!$A16))</f>
        <v>8.3049623902364325E-2</v>
      </c>
      <c r="Y16" s="13" cm="1">
        <f t="array" ref="Y16">SUMPRODUCT(SIOM!$C$48:$AR$89*(SIOM!$B$48:$B$89='FoGPbEaIC-isic'!$A16)*(SIOM!$C$47:$AR$47='FoGPbEaIC-isic'!Y$1))/SUMPRODUCT(SIOM!$C$48:$AR$89*(SIOM!$B$48:$B$89='FoGPbEaIC-isic'!$A16))</f>
        <v>3.938025211056026E-2</v>
      </c>
      <c r="Z16" s="13" cm="1">
        <f t="array" ref="Z16">SUMPRODUCT(SIOM!$C$48:$AR$89*(SIOM!$B$48:$B$89='FoGPbEaIC-isic'!$A16)*(SIOM!$C$47:$AR$47='FoGPbEaIC-isic'!Z$1))/SUMPRODUCT(SIOM!$C$48:$AR$89*(SIOM!$B$48:$B$89='FoGPbEaIC-isic'!$A16))</f>
        <v>0</v>
      </c>
      <c r="AA16" s="13" cm="1">
        <f t="array" ref="AA16">SUMPRODUCT(SIOM!$C$48:$AR$89*(SIOM!$B$48:$B$89='FoGPbEaIC-isic'!$A16)*(SIOM!$C$47:$AR$47='FoGPbEaIC-isic'!AA$1))/SUMPRODUCT(SIOM!$C$48:$AR$89*(SIOM!$B$48:$B$89='FoGPbEaIC-isic'!$A16))</f>
        <v>0</v>
      </c>
      <c r="AB16" s="13" cm="1">
        <f t="array" ref="AB16">SUMPRODUCT(SIOM!$C$48:$AR$89*(SIOM!$B$48:$B$89='FoGPbEaIC-isic'!$A16)*(SIOM!$C$47:$AR$47='FoGPbEaIC-isic'!AB$1))/SUMPRODUCT(SIOM!$C$48:$AR$89*(SIOM!$B$48:$B$89='FoGPbEaIC-isic'!$A16))</f>
        <v>0</v>
      </c>
      <c r="AC16" s="13" cm="1">
        <f t="array" ref="AC16">SUMPRODUCT(SIOM!$C$48:$AR$89*(SIOM!$B$48:$B$89='FoGPbEaIC-isic'!$A16)*(SIOM!$C$47:$AR$47='FoGPbEaIC-isic'!AC$1))/SUMPRODUCT(SIOM!$C$48:$AR$89*(SIOM!$B$48:$B$89='FoGPbEaIC-isic'!$A16))</f>
        <v>0</v>
      </c>
      <c r="AD16" s="13" cm="1">
        <f t="array" ref="AD16">SUMPRODUCT(SIOM!$C$48:$AR$89*(SIOM!$B$48:$B$89='FoGPbEaIC-isic'!$A16)*(SIOM!$C$47:$AR$47='FoGPbEaIC-isic'!AD$1))/SUMPRODUCT(SIOM!$C$48:$AR$89*(SIOM!$B$48:$B$89='FoGPbEaIC-isic'!$A16))</f>
        <v>0</v>
      </c>
      <c r="AE16" s="13" cm="1">
        <f t="array" ref="AE16">SUMPRODUCT(SIOM!$C$48:$AR$89*(SIOM!$B$48:$B$89='FoGPbEaIC-isic'!$A16)*(SIOM!$C$47:$AR$47='FoGPbEaIC-isic'!AE$1))/SUMPRODUCT(SIOM!$C$48:$AR$89*(SIOM!$B$48:$B$89='FoGPbEaIC-isic'!$A16))</f>
        <v>1.056342960277247E-4</v>
      </c>
      <c r="AF16" s="13" cm="1">
        <f t="array" ref="AF16">SUMPRODUCT(SIOM!$C$48:$AR$89*(SIOM!$B$48:$B$89='FoGPbEaIC-isic'!$A16)*(SIOM!$C$47:$AR$47='FoGPbEaIC-isic'!AF$1))/SUMPRODUCT(SIOM!$C$48:$AR$89*(SIOM!$B$48:$B$89='FoGPbEaIC-isic'!$A16))</f>
        <v>0</v>
      </c>
      <c r="AG16" s="13" cm="1">
        <f t="array" ref="AG16">SUMPRODUCT(SIOM!$C$48:$AR$89*(SIOM!$B$48:$B$89='FoGPbEaIC-isic'!$A16)*(SIOM!$C$47:$AR$47='FoGPbEaIC-isic'!AG$1))/SUMPRODUCT(SIOM!$C$48:$AR$89*(SIOM!$B$48:$B$89='FoGPbEaIC-isic'!$A16))</f>
        <v>0</v>
      </c>
      <c r="AH16" s="13" cm="1">
        <f t="array" ref="AH16">SUMPRODUCT(SIOM!$C$48:$AR$89*(SIOM!$B$48:$B$89='FoGPbEaIC-isic'!$A16)*(SIOM!$C$47:$AR$47='FoGPbEaIC-isic'!AH$1))/SUMPRODUCT(SIOM!$C$48:$AR$89*(SIOM!$B$48:$B$89='FoGPbEaIC-isic'!$A16))</f>
        <v>0</v>
      </c>
      <c r="AI16" s="13" cm="1">
        <f t="array" ref="AI16">SUMPRODUCT(SIOM!$C$48:$AR$89*(SIOM!$B$48:$B$89='FoGPbEaIC-isic'!$A16)*(SIOM!$C$47:$AR$47='FoGPbEaIC-isic'!AI$1))/SUMPRODUCT(SIOM!$C$48:$AR$89*(SIOM!$B$48:$B$89='FoGPbEaIC-isic'!$A16))</f>
        <v>4.9051851801332955E-5</v>
      </c>
      <c r="AJ16" s="13" cm="1">
        <f t="array" ref="AJ16">SUMPRODUCT(SIOM!$C$48:$AR$89*(SIOM!$B$48:$B$89='FoGPbEaIC-isic'!$A16)*(SIOM!$C$47:$AR$47='FoGPbEaIC-isic'!AJ$1))/SUMPRODUCT(SIOM!$C$48:$AR$89*(SIOM!$B$48:$B$89='FoGPbEaIC-isic'!$A16))</f>
        <v>0</v>
      </c>
      <c r="AK16" s="13" cm="1">
        <f t="array" ref="AK16">SUMPRODUCT(SIOM!$C$48:$AR$89*(SIOM!$B$48:$B$89='FoGPbEaIC-isic'!$A16)*(SIOM!$C$47:$AR$47='FoGPbEaIC-isic'!AK$1))/SUMPRODUCT(SIOM!$C$48:$AR$89*(SIOM!$B$48:$B$89='FoGPbEaIC-isic'!$A16))</f>
        <v>0</v>
      </c>
      <c r="AL16" s="13" cm="1">
        <f t="array" ref="AL16">SUMPRODUCT(SIOM!$C$48:$AR$89*(SIOM!$B$48:$B$89='FoGPbEaIC-isic'!$A16)*(SIOM!$C$47:$AR$47='FoGPbEaIC-isic'!AL$1))/SUMPRODUCT(SIOM!$C$48:$AR$89*(SIOM!$B$48:$B$89='FoGPbEaIC-isic'!$A16))</f>
        <v>0</v>
      </c>
      <c r="AM16" s="13" cm="1">
        <f t="array" ref="AM16">SUMPRODUCT(SIOM!$C$48:$AR$89*(SIOM!$B$48:$B$89='FoGPbEaIC-isic'!$A16)*(SIOM!$C$47:$AR$47='FoGPbEaIC-isic'!AM$1))/SUMPRODUCT(SIOM!$C$48:$AR$89*(SIOM!$B$48:$B$89='FoGPbEaIC-isic'!$A16))</f>
        <v>0</v>
      </c>
      <c r="AN16" s="13" cm="1">
        <f t="array" ref="AN16">SUMPRODUCT(SIOM!$C$48:$AR$89*(SIOM!$B$48:$B$89='FoGPbEaIC-isic'!$A16)*(SIOM!$C$47:$AR$47='FoGPbEaIC-isic'!AN$1))/SUMPRODUCT(SIOM!$C$48:$AR$89*(SIOM!$B$48:$B$89='FoGPbEaIC-isic'!$A16))</f>
        <v>0</v>
      </c>
      <c r="AO16" s="13" cm="1">
        <f t="array" ref="AO16">SUMPRODUCT(SIOM!$C$48:$AR$89*(SIOM!$B$48:$B$89='FoGPbEaIC-isic'!$A16)*(SIOM!$C$47:$AR$47='FoGPbEaIC-isic'!AO$1))/SUMPRODUCT(SIOM!$C$48:$AR$89*(SIOM!$B$48:$B$89='FoGPbEaIC-isic'!$A16))</f>
        <v>0</v>
      </c>
      <c r="AP16" s="13" cm="1">
        <f t="array" ref="AP16">SUMPRODUCT(SIOM!$C$48:$AR$89*(SIOM!$B$48:$B$89='FoGPbEaIC-isic'!$A16)*(SIOM!$C$47:$AR$47='FoGPbEaIC-isic'!AP$1))/SUMPRODUCT(SIOM!$C$48:$AR$89*(SIOM!$B$48:$B$89='FoGPbEaIC-isic'!$A16))</f>
        <v>0</v>
      </c>
      <c r="AQ16" s="13" cm="1">
        <f t="array" ref="AQ16">SUMPRODUCT(SIOM!$C$48:$AR$89*(SIOM!$B$48:$B$89='FoGPbEaIC-isic'!$A16)*(SIOM!$C$47:$AR$47='FoGPbEaIC-isic'!AQ$1))/SUMPRODUCT(SIOM!$C$48:$AR$89*(SIOM!$B$48:$B$89='FoGPbEaIC-isic'!$A16))</f>
        <v>0</v>
      </c>
      <c r="AR16" s="13"/>
    </row>
    <row r="17" spans="1:44" x14ac:dyDescent="0.25">
      <c r="A17" t="s">
        <v>104</v>
      </c>
      <c r="B17" s="13" cm="1">
        <f t="array" ref="B17">SUMPRODUCT(SIOM!$C$48:$AR$89*(SIOM!$B$48:$B$89='FoGPbEaIC-isic'!$A17)*(SIOM!$C$47:$AR$47='FoGPbEaIC-isic'!B$1))/SUMPRODUCT(SIOM!$C$48:$AR$89*(SIOM!$B$48:$B$89='FoGPbEaIC-isic'!$A17))</f>
        <v>3.3348435837187987E-3</v>
      </c>
      <c r="C17" s="13" cm="1">
        <f t="array" ref="C17">SUMPRODUCT(SIOM!$C$48:$AR$89*(SIOM!$B$48:$B$89='FoGPbEaIC-isic'!$A17)*(SIOM!$C$47:$AR$47='FoGPbEaIC-isic'!C$1))/SUMPRODUCT(SIOM!$C$48:$AR$89*(SIOM!$B$48:$B$89='FoGPbEaIC-isic'!$A17))</f>
        <v>4.3920864916350877E-4</v>
      </c>
      <c r="D17" s="13" cm="1">
        <f t="array" ref="D17">SUMPRODUCT(SIOM!$C$48:$AR$89*(SIOM!$B$48:$B$89='FoGPbEaIC-isic'!$A17)*(SIOM!$C$47:$AR$47='FoGPbEaIC-isic'!D$1))/SUMPRODUCT(SIOM!$C$48:$AR$89*(SIOM!$B$48:$B$89='FoGPbEaIC-isic'!$A17))</f>
        <v>6.9567823067711272E-7</v>
      </c>
      <c r="E17" s="13" cm="1">
        <f t="array" ref="E17">SUMPRODUCT(SIOM!$C$48:$AR$89*(SIOM!$B$48:$B$89='FoGPbEaIC-isic'!$A17)*(SIOM!$C$47:$AR$47='FoGPbEaIC-isic'!E$1))/SUMPRODUCT(SIOM!$C$48:$AR$89*(SIOM!$B$48:$B$89='FoGPbEaIC-isic'!$A17))</f>
        <v>6.1375873223260674E-4</v>
      </c>
      <c r="F17" s="13" cm="1">
        <f t="array" ref="F17">SUMPRODUCT(SIOM!$C$48:$AR$89*(SIOM!$B$48:$B$89='FoGPbEaIC-isic'!$A17)*(SIOM!$C$47:$AR$47='FoGPbEaIC-isic'!F$1))/SUMPRODUCT(SIOM!$C$48:$AR$89*(SIOM!$B$48:$B$89='FoGPbEaIC-isic'!$A17))</f>
        <v>3.9512364736004727E-6</v>
      </c>
      <c r="G17" s="13" cm="1">
        <f t="array" ref="G17">SUMPRODUCT(SIOM!$C$48:$AR$89*(SIOM!$B$48:$B$89='FoGPbEaIC-isic'!$A17)*(SIOM!$C$47:$AR$47='FoGPbEaIC-isic'!G$1))/SUMPRODUCT(SIOM!$C$48:$AR$89*(SIOM!$B$48:$B$89='FoGPbEaIC-isic'!$A17))</f>
        <v>1.3550106946800554E-2</v>
      </c>
      <c r="H17" s="13" cm="1">
        <f t="array" ref="H17">SUMPRODUCT(SIOM!$C$48:$AR$89*(SIOM!$B$48:$B$89='FoGPbEaIC-isic'!$A17)*(SIOM!$C$47:$AR$47='FoGPbEaIC-isic'!H$1))/SUMPRODUCT(SIOM!$C$48:$AR$89*(SIOM!$B$48:$B$89='FoGPbEaIC-isic'!$A17))</f>
        <v>4.8231426554416435E-3</v>
      </c>
      <c r="I17" s="13" cm="1">
        <f t="array" ref="I17">SUMPRODUCT(SIOM!$C$48:$AR$89*(SIOM!$B$48:$B$89='FoGPbEaIC-isic'!$A17)*(SIOM!$C$47:$AR$47='FoGPbEaIC-isic'!I$1))/SUMPRODUCT(SIOM!$C$48:$AR$89*(SIOM!$B$48:$B$89='FoGPbEaIC-isic'!$A17))</f>
        <v>4.0223587301252807E-3</v>
      </c>
      <c r="J17" s="13" cm="1">
        <f t="array" ref="J17">SUMPRODUCT(SIOM!$C$48:$AR$89*(SIOM!$B$48:$B$89='FoGPbEaIC-isic'!$A17)*(SIOM!$C$47:$AR$47='FoGPbEaIC-isic'!J$1))/SUMPRODUCT(SIOM!$C$48:$AR$89*(SIOM!$B$48:$B$89='FoGPbEaIC-isic'!$A17))</f>
        <v>3.0503545576195646E-3</v>
      </c>
      <c r="K17" s="13" cm="1">
        <f t="array" ref="K17">SUMPRODUCT(SIOM!$C$48:$AR$89*(SIOM!$B$48:$B$89='FoGPbEaIC-isic'!$A17)*(SIOM!$C$47:$AR$47='FoGPbEaIC-isic'!K$1))/SUMPRODUCT(SIOM!$C$48:$AR$89*(SIOM!$B$48:$B$89='FoGPbEaIC-isic'!$A17))</f>
        <v>6.8501269663986857E-3</v>
      </c>
      <c r="L17" s="13" cm="1">
        <f t="array" ref="L17">SUMPRODUCT(SIOM!$C$48:$AR$89*(SIOM!$B$48:$B$89='FoGPbEaIC-isic'!$A17)*(SIOM!$C$47:$AR$47='FoGPbEaIC-isic'!L$1))/SUMPRODUCT(SIOM!$C$48:$AR$89*(SIOM!$B$48:$B$89='FoGPbEaIC-isic'!$A17))</f>
        <v>1.2244327056547842E-2</v>
      </c>
      <c r="M17" s="13" cm="1">
        <f t="array" ref="M17">SUMPRODUCT(SIOM!$C$48:$AR$89*(SIOM!$B$48:$B$89='FoGPbEaIC-isic'!$A17)*(SIOM!$C$47:$AR$47='FoGPbEaIC-isic'!M$1))/SUMPRODUCT(SIOM!$C$48:$AR$89*(SIOM!$B$48:$B$89='FoGPbEaIC-isic'!$A17))</f>
        <v>6.5056070895109326E-3</v>
      </c>
      <c r="N17" s="13" cm="1">
        <f t="array" ref="N17">SUMPRODUCT(SIOM!$C$48:$AR$89*(SIOM!$B$48:$B$89='FoGPbEaIC-isic'!$A17)*(SIOM!$C$47:$AR$47='FoGPbEaIC-isic'!N$1))/SUMPRODUCT(SIOM!$C$48:$AR$89*(SIOM!$B$48:$B$89='FoGPbEaIC-isic'!$A17))</f>
        <v>1.6854657717555083E-2</v>
      </c>
      <c r="O17" s="13" cm="1">
        <f t="array" ref="O17">SUMPRODUCT(SIOM!$C$48:$AR$89*(SIOM!$B$48:$B$89='FoGPbEaIC-isic'!$A17)*(SIOM!$C$47:$AR$47='FoGPbEaIC-isic'!O$1))/SUMPRODUCT(SIOM!$C$48:$AR$89*(SIOM!$B$48:$B$89='FoGPbEaIC-isic'!$A17))</f>
        <v>4.8942955198149028E-3</v>
      </c>
      <c r="P17" s="13" cm="1">
        <f t="array" ref="P17">SUMPRODUCT(SIOM!$C$48:$AR$89*(SIOM!$B$48:$B$89='FoGPbEaIC-isic'!$A17)*(SIOM!$C$47:$AR$47='FoGPbEaIC-isic'!P$1))/SUMPRODUCT(SIOM!$C$48:$AR$89*(SIOM!$B$48:$B$89='FoGPbEaIC-isic'!$A17))</f>
        <v>5.2761871632327146E-3</v>
      </c>
      <c r="Q17" s="13" cm="1">
        <f t="array" ref="Q17">SUMPRODUCT(SIOM!$C$48:$AR$89*(SIOM!$B$48:$B$89='FoGPbEaIC-isic'!$A17)*(SIOM!$C$47:$AR$47='FoGPbEaIC-isic'!Q$1))/SUMPRODUCT(SIOM!$C$48:$AR$89*(SIOM!$B$48:$B$89='FoGPbEaIC-isic'!$A17))</f>
        <v>5.1853768787049961E-2</v>
      </c>
      <c r="R17" s="13" cm="1">
        <f t="array" ref="R17">SUMPRODUCT(SIOM!$C$48:$AR$89*(SIOM!$B$48:$B$89='FoGPbEaIC-isic'!$A17)*(SIOM!$C$47:$AR$47='FoGPbEaIC-isic'!R$1))/SUMPRODUCT(SIOM!$C$48:$AR$89*(SIOM!$B$48:$B$89='FoGPbEaIC-isic'!$A17))</f>
        <v>1.974395319341514E-2</v>
      </c>
      <c r="S17" s="13" cm="1">
        <f t="array" ref="S17">SUMPRODUCT(SIOM!$C$48:$AR$89*(SIOM!$B$48:$B$89='FoGPbEaIC-isic'!$A17)*(SIOM!$C$47:$AR$47='FoGPbEaIC-isic'!S$1))/SUMPRODUCT(SIOM!$C$48:$AR$89*(SIOM!$B$48:$B$89='FoGPbEaIC-isic'!$A17))</f>
        <v>0.17569568103511859</v>
      </c>
      <c r="T17" s="13" cm="1">
        <f t="array" ref="T17">SUMPRODUCT(SIOM!$C$48:$AR$89*(SIOM!$B$48:$B$89='FoGPbEaIC-isic'!$A17)*(SIOM!$C$47:$AR$47='FoGPbEaIC-isic'!T$1))/SUMPRODUCT(SIOM!$C$48:$AR$89*(SIOM!$B$48:$B$89='FoGPbEaIC-isic'!$A17))</f>
        <v>5.463374672047374E-2</v>
      </c>
      <c r="U17" s="13" cm="1">
        <f t="array" ref="U17">SUMPRODUCT(SIOM!$C$48:$AR$89*(SIOM!$B$48:$B$89='FoGPbEaIC-isic'!$A17)*(SIOM!$C$47:$AR$47='FoGPbEaIC-isic'!U$1))/SUMPRODUCT(SIOM!$C$48:$AR$89*(SIOM!$B$48:$B$89='FoGPbEaIC-isic'!$A17))</f>
        <v>4.1902862802533011E-2</v>
      </c>
      <c r="V17" s="13" cm="1">
        <f t="array" ref="V17">SUMPRODUCT(SIOM!$C$48:$AR$89*(SIOM!$B$48:$B$89='FoGPbEaIC-isic'!$A17)*(SIOM!$C$47:$AR$47='FoGPbEaIC-isic'!V$1))/SUMPRODUCT(SIOM!$C$48:$AR$89*(SIOM!$B$48:$B$89='FoGPbEaIC-isic'!$A17))</f>
        <v>0.13128641722949835</v>
      </c>
      <c r="W17" s="13" cm="1">
        <f t="array" ref="W17">SUMPRODUCT(SIOM!$C$48:$AR$89*(SIOM!$B$48:$B$89='FoGPbEaIC-isic'!$A17)*(SIOM!$C$47:$AR$47='FoGPbEaIC-isic'!W$1))/SUMPRODUCT(SIOM!$C$48:$AR$89*(SIOM!$B$48:$B$89='FoGPbEaIC-isic'!$A17))</f>
        <v>8.7837303886963036E-2</v>
      </c>
      <c r="X17" s="13" cm="1">
        <f t="array" ref="X17">SUMPRODUCT(SIOM!$C$48:$AR$89*(SIOM!$B$48:$B$89='FoGPbEaIC-isic'!$A17)*(SIOM!$C$47:$AR$47='FoGPbEaIC-isic'!X$1))/SUMPRODUCT(SIOM!$C$48:$AR$89*(SIOM!$B$48:$B$89='FoGPbEaIC-isic'!$A17))</f>
        <v>7.381304856333043E-2</v>
      </c>
      <c r="Y17" s="13" cm="1">
        <f t="array" ref="Y17">SUMPRODUCT(SIOM!$C$48:$AR$89*(SIOM!$B$48:$B$89='FoGPbEaIC-isic'!$A17)*(SIOM!$C$47:$AR$47='FoGPbEaIC-isic'!Y$1))/SUMPRODUCT(SIOM!$C$48:$AR$89*(SIOM!$B$48:$B$89='FoGPbEaIC-isic'!$A17))</f>
        <v>1.6402899680740095E-2</v>
      </c>
      <c r="Z17" s="13" cm="1">
        <f t="array" ref="Z17">SUMPRODUCT(SIOM!$C$48:$AR$89*(SIOM!$B$48:$B$89='FoGPbEaIC-isic'!$A17)*(SIOM!$C$47:$AR$47='FoGPbEaIC-isic'!Z$1))/SUMPRODUCT(SIOM!$C$48:$AR$89*(SIOM!$B$48:$B$89='FoGPbEaIC-isic'!$A17))</f>
        <v>7.8626812027780702E-3</v>
      </c>
      <c r="AA17" s="13" cm="1">
        <f t="array" ref="AA17">SUMPRODUCT(SIOM!$C$48:$AR$89*(SIOM!$B$48:$B$89='FoGPbEaIC-isic'!$A17)*(SIOM!$C$47:$AR$47='FoGPbEaIC-isic'!AA$1))/SUMPRODUCT(SIOM!$C$48:$AR$89*(SIOM!$B$48:$B$89='FoGPbEaIC-isic'!$A17))</f>
        <v>0</v>
      </c>
      <c r="AB17" s="13" cm="1">
        <f t="array" ref="AB17">SUMPRODUCT(SIOM!$C$48:$AR$89*(SIOM!$B$48:$B$89='FoGPbEaIC-isic'!$A17)*(SIOM!$C$47:$AR$47='FoGPbEaIC-isic'!AB$1))/SUMPRODUCT(SIOM!$C$48:$AR$89*(SIOM!$B$48:$B$89='FoGPbEaIC-isic'!$A17))</f>
        <v>5.0420571200010724E-3</v>
      </c>
      <c r="AC17" s="13" cm="1">
        <f t="array" ref="AC17">SUMPRODUCT(SIOM!$C$48:$AR$89*(SIOM!$B$48:$B$89='FoGPbEaIC-isic'!$A17)*(SIOM!$C$47:$AR$47='FoGPbEaIC-isic'!AC$1))/SUMPRODUCT(SIOM!$C$48:$AR$89*(SIOM!$B$48:$B$89='FoGPbEaIC-isic'!$A17))</f>
        <v>0.16955019123984535</v>
      </c>
      <c r="AD17" s="13" cm="1">
        <f t="array" ref="AD17">SUMPRODUCT(SIOM!$C$48:$AR$89*(SIOM!$B$48:$B$89='FoGPbEaIC-isic'!$A17)*(SIOM!$C$47:$AR$47='FoGPbEaIC-isic'!AD$1))/SUMPRODUCT(SIOM!$C$48:$AR$89*(SIOM!$B$48:$B$89='FoGPbEaIC-isic'!$A17))</f>
        <v>2.0214525798940015E-2</v>
      </c>
      <c r="AE17" s="13" cm="1">
        <f t="array" ref="AE17">SUMPRODUCT(SIOM!$C$48:$AR$89*(SIOM!$B$48:$B$89='FoGPbEaIC-isic'!$A17)*(SIOM!$C$47:$AR$47='FoGPbEaIC-isic'!AE$1))/SUMPRODUCT(SIOM!$C$48:$AR$89*(SIOM!$B$48:$B$89='FoGPbEaIC-isic'!$A17))</f>
        <v>8.3423772745951311E-3</v>
      </c>
      <c r="AF17" s="13" cm="1">
        <f t="array" ref="AF17">SUMPRODUCT(SIOM!$C$48:$AR$89*(SIOM!$B$48:$B$89='FoGPbEaIC-isic'!$A17)*(SIOM!$C$47:$AR$47='FoGPbEaIC-isic'!AF$1))/SUMPRODUCT(SIOM!$C$48:$AR$89*(SIOM!$B$48:$B$89='FoGPbEaIC-isic'!$A17))</f>
        <v>4.9245577249307218E-3</v>
      </c>
      <c r="AG17" s="13" cm="1">
        <f t="array" ref="AG17">SUMPRODUCT(SIOM!$C$48:$AR$89*(SIOM!$B$48:$B$89='FoGPbEaIC-isic'!$A17)*(SIOM!$C$47:$AR$47='FoGPbEaIC-isic'!AG$1))/SUMPRODUCT(SIOM!$C$48:$AR$89*(SIOM!$B$48:$B$89='FoGPbEaIC-isic'!$A17))</f>
        <v>8.2317426533343174E-4</v>
      </c>
      <c r="AH17" s="13" cm="1">
        <f t="array" ref="AH17">SUMPRODUCT(SIOM!$C$48:$AR$89*(SIOM!$B$48:$B$89='FoGPbEaIC-isic'!$A17)*(SIOM!$C$47:$AR$47='FoGPbEaIC-isic'!AH$1))/SUMPRODUCT(SIOM!$C$48:$AR$89*(SIOM!$B$48:$B$89='FoGPbEaIC-isic'!$A17))</f>
        <v>1.30917635158629E-3</v>
      </c>
      <c r="AI17" s="13" cm="1">
        <f t="array" ref="AI17">SUMPRODUCT(SIOM!$C$48:$AR$89*(SIOM!$B$48:$B$89='FoGPbEaIC-isic'!$A17)*(SIOM!$C$47:$AR$47='FoGPbEaIC-isic'!AI$1))/SUMPRODUCT(SIOM!$C$48:$AR$89*(SIOM!$B$48:$B$89='FoGPbEaIC-isic'!$A17))</f>
        <v>2.2943513123373409E-3</v>
      </c>
      <c r="AJ17" s="13" cm="1">
        <f t="array" ref="AJ17">SUMPRODUCT(SIOM!$C$48:$AR$89*(SIOM!$B$48:$B$89='FoGPbEaIC-isic'!$A17)*(SIOM!$C$47:$AR$47='FoGPbEaIC-isic'!AJ$1))/SUMPRODUCT(SIOM!$C$48:$AR$89*(SIOM!$B$48:$B$89='FoGPbEaIC-isic'!$A17))</f>
        <v>2.4418641406850922E-3</v>
      </c>
      <c r="AK17" s="13" cm="1">
        <f t="array" ref="AK17">SUMPRODUCT(SIOM!$C$48:$AR$89*(SIOM!$B$48:$B$89='FoGPbEaIC-isic'!$A17)*(SIOM!$C$47:$AR$47='FoGPbEaIC-isic'!AK$1))/SUMPRODUCT(SIOM!$C$48:$AR$89*(SIOM!$B$48:$B$89='FoGPbEaIC-isic'!$A17))</f>
        <v>6.2587585741831486E-3</v>
      </c>
      <c r="AL17" s="13" cm="1">
        <f t="array" ref="AL17">SUMPRODUCT(SIOM!$C$48:$AR$89*(SIOM!$B$48:$B$89='FoGPbEaIC-isic'!$A17)*(SIOM!$C$47:$AR$47='FoGPbEaIC-isic'!AL$1))/SUMPRODUCT(SIOM!$C$48:$AR$89*(SIOM!$B$48:$B$89='FoGPbEaIC-isic'!$A17))</f>
        <v>1.2109222712760914E-2</v>
      </c>
      <c r="AM17" s="13" cm="1">
        <f t="array" ref="AM17">SUMPRODUCT(SIOM!$C$48:$AR$89*(SIOM!$B$48:$B$89='FoGPbEaIC-isic'!$A17)*(SIOM!$C$47:$AR$47='FoGPbEaIC-isic'!AM$1))/SUMPRODUCT(SIOM!$C$48:$AR$89*(SIOM!$B$48:$B$89='FoGPbEaIC-isic'!$A17))</f>
        <v>1.0356190797306838E-2</v>
      </c>
      <c r="AN17" s="13" cm="1">
        <f t="array" ref="AN17">SUMPRODUCT(SIOM!$C$48:$AR$89*(SIOM!$B$48:$B$89='FoGPbEaIC-isic'!$A17)*(SIOM!$C$47:$AR$47='FoGPbEaIC-isic'!AN$1))/SUMPRODUCT(SIOM!$C$48:$AR$89*(SIOM!$B$48:$B$89='FoGPbEaIC-isic'!$A17))</f>
        <v>4.6229466741125524E-3</v>
      </c>
      <c r="AO17" s="13" cm="1">
        <f t="array" ref="AO17">SUMPRODUCT(SIOM!$C$48:$AR$89*(SIOM!$B$48:$B$89='FoGPbEaIC-isic'!$A17)*(SIOM!$C$47:$AR$47='FoGPbEaIC-isic'!AO$1))/SUMPRODUCT(SIOM!$C$48:$AR$89*(SIOM!$B$48:$B$89='FoGPbEaIC-isic'!$A17))</f>
        <v>3.2479163812995883E-3</v>
      </c>
      <c r="AP17" s="13" cm="1">
        <f t="array" ref="AP17">SUMPRODUCT(SIOM!$C$48:$AR$89*(SIOM!$B$48:$B$89='FoGPbEaIC-isic'!$A17)*(SIOM!$C$47:$AR$47='FoGPbEaIC-isic'!AP$1))/SUMPRODUCT(SIOM!$C$48:$AR$89*(SIOM!$B$48:$B$89='FoGPbEaIC-isic'!$A17))</f>
        <v>4.9667042473157943E-3</v>
      </c>
      <c r="AQ17" s="13" cm="1">
        <f t="array" ref="AQ17">SUMPRODUCT(SIOM!$C$48:$AR$89*(SIOM!$B$48:$B$89='FoGPbEaIC-isic'!$A17)*(SIOM!$C$47:$AR$47='FoGPbEaIC-isic'!AQ$1))/SUMPRODUCT(SIOM!$C$48:$AR$89*(SIOM!$B$48:$B$89='FoGPbEaIC-isic'!$A17))</f>
        <v>0</v>
      </c>
      <c r="AR17" s="13"/>
    </row>
    <row r="18" spans="1:44" x14ac:dyDescent="0.25">
      <c r="A18" t="s">
        <v>105</v>
      </c>
      <c r="B18" s="13" cm="1">
        <f t="array" ref="B18">SUMPRODUCT(SIOM!$C$48:$AR$89*(SIOM!$B$48:$B$89='FoGPbEaIC-isic'!$A18)*(SIOM!$C$47:$AR$47='FoGPbEaIC-isic'!B$1))/SUMPRODUCT(SIOM!$C$48:$AR$89*(SIOM!$B$48:$B$89='FoGPbEaIC-isic'!$A18))</f>
        <v>1.1785756945094142E-3</v>
      </c>
      <c r="C18" s="13" cm="1">
        <f t="array" ref="C18">SUMPRODUCT(SIOM!$C$48:$AR$89*(SIOM!$B$48:$B$89='FoGPbEaIC-isic'!$A18)*(SIOM!$C$47:$AR$47='FoGPbEaIC-isic'!C$1))/SUMPRODUCT(SIOM!$C$48:$AR$89*(SIOM!$B$48:$B$89='FoGPbEaIC-isic'!$A18))</f>
        <v>0</v>
      </c>
      <c r="D18" s="13" cm="1">
        <f t="array" ref="D18">SUMPRODUCT(SIOM!$C$48:$AR$89*(SIOM!$B$48:$B$89='FoGPbEaIC-isic'!$A18)*(SIOM!$C$47:$AR$47='FoGPbEaIC-isic'!D$1))/SUMPRODUCT(SIOM!$C$48:$AR$89*(SIOM!$B$48:$B$89='FoGPbEaIC-isic'!$A18))</f>
        <v>0</v>
      </c>
      <c r="E18" s="13" cm="1">
        <f t="array" ref="E18">SUMPRODUCT(SIOM!$C$48:$AR$89*(SIOM!$B$48:$B$89='FoGPbEaIC-isic'!$A18)*(SIOM!$C$47:$AR$47='FoGPbEaIC-isic'!E$1))/SUMPRODUCT(SIOM!$C$48:$AR$89*(SIOM!$B$48:$B$89='FoGPbEaIC-isic'!$A18))</f>
        <v>1.0238251165483677E-4</v>
      </c>
      <c r="F18" s="13" cm="1">
        <f t="array" ref="F18">SUMPRODUCT(SIOM!$C$48:$AR$89*(SIOM!$B$48:$B$89='FoGPbEaIC-isic'!$A18)*(SIOM!$C$47:$AR$47='FoGPbEaIC-isic'!F$1))/SUMPRODUCT(SIOM!$C$48:$AR$89*(SIOM!$B$48:$B$89='FoGPbEaIC-isic'!$A18))</f>
        <v>0</v>
      </c>
      <c r="G18" s="13" cm="1">
        <f t="array" ref="G18">SUMPRODUCT(SIOM!$C$48:$AR$89*(SIOM!$B$48:$B$89='FoGPbEaIC-isic'!$A18)*(SIOM!$C$47:$AR$47='FoGPbEaIC-isic'!G$1))/SUMPRODUCT(SIOM!$C$48:$AR$89*(SIOM!$B$48:$B$89='FoGPbEaIC-isic'!$A18))</f>
        <v>4.9537837104716717E-3</v>
      </c>
      <c r="H18" s="13" cm="1">
        <f t="array" ref="H18">SUMPRODUCT(SIOM!$C$48:$AR$89*(SIOM!$B$48:$B$89='FoGPbEaIC-isic'!$A18)*(SIOM!$C$47:$AR$47='FoGPbEaIC-isic'!H$1))/SUMPRODUCT(SIOM!$C$48:$AR$89*(SIOM!$B$48:$B$89='FoGPbEaIC-isic'!$A18))</f>
        <v>2.7149017745713615E-3</v>
      </c>
      <c r="I18" s="13" cm="1">
        <f t="array" ref="I18">SUMPRODUCT(SIOM!$C$48:$AR$89*(SIOM!$B$48:$B$89='FoGPbEaIC-isic'!$A18)*(SIOM!$C$47:$AR$47='FoGPbEaIC-isic'!I$1))/SUMPRODUCT(SIOM!$C$48:$AR$89*(SIOM!$B$48:$B$89='FoGPbEaIC-isic'!$A18))</f>
        <v>4.8013867534682075E-4</v>
      </c>
      <c r="J18" s="13" cm="1">
        <f t="array" ref="J18">SUMPRODUCT(SIOM!$C$48:$AR$89*(SIOM!$B$48:$B$89='FoGPbEaIC-isic'!$A18)*(SIOM!$C$47:$AR$47='FoGPbEaIC-isic'!J$1))/SUMPRODUCT(SIOM!$C$48:$AR$89*(SIOM!$B$48:$B$89='FoGPbEaIC-isic'!$A18))</f>
        <v>2.0806009265028902E-3</v>
      </c>
      <c r="K18" s="13" cm="1">
        <f t="array" ref="K18">SUMPRODUCT(SIOM!$C$48:$AR$89*(SIOM!$B$48:$B$89='FoGPbEaIC-isic'!$A18)*(SIOM!$C$47:$AR$47='FoGPbEaIC-isic'!K$1))/SUMPRODUCT(SIOM!$C$48:$AR$89*(SIOM!$B$48:$B$89='FoGPbEaIC-isic'!$A18))</f>
        <v>1.7828678753687094E-3</v>
      </c>
      <c r="L18" s="13" cm="1">
        <f t="array" ref="L18">SUMPRODUCT(SIOM!$C$48:$AR$89*(SIOM!$B$48:$B$89='FoGPbEaIC-isic'!$A18)*(SIOM!$C$47:$AR$47='FoGPbEaIC-isic'!L$1))/SUMPRODUCT(SIOM!$C$48:$AR$89*(SIOM!$B$48:$B$89='FoGPbEaIC-isic'!$A18))</f>
        <v>6.3873038196586764E-3</v>
      </c>
      <c r="M18" s="13" cm="1">
        <f t="array" ref="M18">SUMPRODUCT(SIOM!$C$48:$AR$89*(SIOM!$B$48:$B$89='FoGPbEaIC-isic'!$A18)*(SIOM!$C$47:$AR$47='FoGPbEaIC-isic'!M$1))/SUMPRODUCT(SIOM!$C$48:$AR$89*(SIOM!$B$48:$B$89='FoGPbEaIC-isic'!$A18))</f>
        <v>1.1819411799264986E-3</v>
      </c>
      <c r="N18" s="13" cm="1">
        <f t="array" ref="N18">SUMPRODUCT(SIOM!$C$48:$AR$89*(SIOM!$B$48:$B$89='FoGPbEaIC-isic'!$A18)*(SIOM!$C$47:$AR$47='FoGPbEaIC-isic'!N$1))/SUMPRODUCT(SIOM!$C$48:$AR$89*(SIOM!$B$48:$B$89='FoGPbEaIC-isic'!$A18))</f>
        <v>5.0249807444385413E-3</v>
      </c>
      <c r="O18" s="13" cm="1">
        <f t="array" ref="O18">SUMPRODUCT(SIOM!$C$48:$AR$89*(SIOM!$B$48:$B$89='FoGPbEaIC-isic'!$A18)*(SIOM!$C$47:$AR$47='FoGPbEaIC-isic'!O$1))/SUMPRODUCT(SIOM!$C$48:$AR$89*(SIOM!$B$48:$B$89='FoGPbEaIC-isic'!$A18))</f>
        <v>0</v>
      </c>
      <c r="P18" s="13" cm="1">
        <f t="array" ref="P18">SUMPRODUCT(SIOM!$C$48:$AR$89*(SIOM!$B$48:$B$89='FoGPbEaIC-isic'!$A18)*(SIOM!$C$47:$AR$47='FoGPbEaIC-isic'!P$1))/SUMPRODUCT(SIOM!$C$48:$AR$89*(SIOM!$B$48:$B$89='FoGPbEaIC-isic'!$A18))</f>
        <v>0</v>
      </c>
      <c r="Q18" s="13" cm="1">
        <f t="array" ref="Q18">SUMPRODUCT(SIOM!$C$48:$AR$89*(SIOM!$B$48:$B$89='FoGPbEaIC-isic'!$A18)*(SIOM!$C$47:$AR$47='FoGPbEaIC-isic'!Q$1))/SUMPRODUCT(SIOM!$C$48:$AR$89*(SIOM!$B$48:$B$89='FoGPbEaIC-isic'!$A18))</f>
        <v>3.3968634470308776E-3</v>
      </c>
      <c r="R18" s="13" cm="1">
        <f t="array" ref="R18">SUMPRODUCT(SIOM!$C$48:$AR$89*(SIOM!$B$48:$B$89='FoGPbEaIC-isic'!$A18)*(SIOM!$C$47:$AR$47='FoGPbEaIC-isic'!R$1))/SUMPRODUCT(SIOM!$C$48:$AR$89*(SIOM!$B$48:$B$89='FoGPbEaIC-isic'!$A18))</f>
        <v>0</v>
      </c>
      <c r="S18" s="13" cm="1">
        <f t="array" ref="S18">SUMPRODUCT(SIOM!$C$48:$AR$89*(SIOM!$B$48:$B$89='FoGPbEaIC-isic'!$A18)*(SIOM!$C$47:$AR$47='FoGPbEaIC-isic'!S$1))/SUMPRODUCT(SIOM!$C$48:$AR$89*(SIOM!$B$48:$B$89='FoGPbEaIC-isic'!$A18))</f>
        <v>7.0349730422139571E-3</v>
      </c>
      <c r="T18" s="13" cm="1">
        <f t="array" ref="T18">SUMPRODUCT(SIOM!$C$48:$AR$89*(SIOM!$B$48:$B$89='FoGPbEaIC-isic'!$A18)*(SIOM!$C$47:$AR$47='FoGPbEaIC-isic'!T$1))/SUMPRODUCT(SIOM!$C$48:$AR$89*(SIOM!$B$48:$B$89='FoGPbEaIC-isic'!$A18))</f>
        <v>0.66247722136216991</v>
      </c>
      <c r="U18" s="13" cm="1">
        <f t="array" ref="U18">SUMPRODUCT(SIOM!$C$48:$AR$89*(SIOM!$B$48:$B$89='FoGPbEaIC-isic'!$A18)*(SIOM!$C$47:$AR$47='FoGPbEaIC-isic'!U$1))/SUMPRODUCT(SIOM!$C$48:$AR$89*(SIOM!$B$48:$B$89='FoGPbEaIC-isic'!$A18))</f>
        <v>3.879061540715583E-2</v>
      </c>
      <c r="V18" s="13" cm="1">
        <f t="array" ref="V18">SUMPRODUCT(SIOM!$C$48:$AR$89*(SIOM!$B$48:$B$89='FoGPbEaIC-isic'!$A18)*(SIOM!$C$47:$AR$47='FoGPbEaIC-isic'!V$1))/SUMPRODUCT(SIOM!$C$48:$AR$89*(SIOM!$B$48:$B$89='FoGPbEaIC-isic'!$A18))</f>
        <v>2.874124232351815E-2</v>
      </c>
      <c r="W18" s="13" cm="1">
        <f t="array" ref="W18">SUMPRODUCT(SIOM!$C$48:$AR$89*(SIOM!$B$48:$B$89='FoGPbEaIC-isic'!$A18)*(SIOM!$C$47:$AR$47='FoGPbEaIC-isic'!W$1))/SUMPRODUCT(SIOM!$C$48:$AR$89*(SIOM!$B$48:$B$89='FoGPbEaIC-isic'!$A18))</f>
        <v>2.464476504684588E-2</v>
      </c>
      <c r="X18" s="13" cm="1">
        <f t="array" ref="X18">SUMPRODUCT(SIOM!$C$48:$AR$89*(SIOM!$B$48:$B$89='FoGPbEaIC-isic'!$A18)*(SIOM!$C$47:$AR$47='FoGPbEaIC-isic'!X$1))/SUMPRODUCT(SIOM!$C$48:$AR$89*(SIOM!$B$48:$B$89='FoGPbEaIC-isic'!$A18))</f>
        <v>1.4341789305028689E-2</v>
      </c>
      <c r="Y18" s="13" cm="1">
        <f t="array" ref="Y18">SUMPRODUCT(SIOM!$C$48:$AR$89*(SIOM!$B$48:$B$89='FoGPbEaIC-isic'!$A18)*(SIOM!$C$47:$AR$47='FoGPbEaIC-isic'!Y$1))/SUMPRODUCT(SIOM!$C$48:$AR$89*(SIOM!$B$48:$B$89='FoGPbEaIC-isic'!$A18))</f>
        <v>5.272110944984699E-3</v>
      </c>
      <c r="Z18" s="13" cm="1">
        <f t="array" ref="Z18">SUMPRODUCT(SIOM!$C$48:$AR$89*(SIOM!$B$48:$B$89='FoGPbEaIC-isic'!$A18)*(SIOM!$C$47:$AR$47='FoGPbEaIC-isic'!Z$1))/SUMPRODUCT(SIOM!$C$48:$AR$89*(SIOM!$B$48:$B$89='FoGPbEaIC-isic'!$A18))</f>
        <v>8.6625915670950787E-4</v>
      </c>
      <c r="AA18" s="13" cm="1">
        <f t="array" ref="AA18">SUMPRODUCT(SIOM!$C$48:$AR$89*(SIOM!$B$48:$B$89='FoGPbEaIC-isic'!$A18)*(SIOM!$C$47:$AR$47='FoGPbEaIC-isic'!AA$1))/SUMPRODUCT(SIOM!$C$48:$AR$89*(SIOM!$B$48:$B$89='FoGPbEaIC-isic'!$A18))</f>
        <v>0</v>
      </c>
      <c r="AB18" s="13" cm="1">
        <f t="array" ref="AB18">SUMPRODUCT(SIOM!$C$48:$AR$89*(SIOM!$B$48:$B$89='FoGPbEaIC-isic'!$A18)*(SIOM!$C$47:$AR$47='FoGPbEaIC-isic'!AB$1))/SUMPRODUCT(SIOM!$C$48:$AR$89*(SIOM!$B$48:$B$89='FoGPbEaIC-isic'!$A18))</f>
        <v>5.234914770583611E-3</v>
      </c>
      <c r="AC18" s="13" cm="1">
        <f t="array" ref="AC18">SUMPRODUCT(SIOM!$C$48:$AR$89*(SIOM!$B$48:$B$89='FoGPbEaIC-isic'!$A18)*(SIOM!$C$47:$AR$47='FoGPbEaIC-isic'!AC$1))/SUMPRODUCT(SIOM!$C$48:$AR$89*(SIOM!$B$48:$B$89='FoGPbEaIC-isic'!$A18))</f>
        <v>1.9272036805924535E-2</v>
      </c>
      <c r="AD18" s="13" cm="1">
        <f t="array" ref="AD18">SUMPRODUCT(SIOM!$C$48:$AR$89*(SIOM!$B$48:$B$89='FoGPbEaIC-isic'!$A18)*(SIOM!$C$47:$AR$47='FoGPbEaIC-isic'!AD$1))/SUMPRODUCT(SIOM!$C$48:$AR$89*(SIOM!$B$48:$B$89='FoGPbEaIC-isic'!$A18))</f>
        <v>2.4367037773851154E-2</v>
      </c>
      <c r="AE18" s="13" cm="1">
        <f t="array" ref="AE18">SUMPRODUCT(SIOM!$C$48:$AR$89*(SIOM!$B$48:$B$89='FoGPbEaIC-isic'!$A18)*(SIOM!$C$47:$AR$47='FoGPbEaIC-isic'!AE$1))/SUMPRODUCT(SIOM!$C$48:$AR$89*(SIOM!$B$48:$B$89='FoGPbEaIC-isic'!$A18))</f>
        <v>4.8196273158894716E-3</v>
      </c>
      <c r="AF18" s="13" cm="1">
        <f t="array" ref="AF18">SUMPRODUCT(SIOM!$C$48:$AR$89*(SIOM!$B$48:$B$89='FoGPbEaIC-isic'!$A18)*(SIOM!$C$47:$AR$47='FoGPbEaIC-isic'!AF$1))/SUMPRODUCT(SIOM!$C$48:$AR$89*(SIOM!$B$48:$B$89='FoGPbEaIC-isic'!$A18))</f>
        <v>4.1694395263573185E-3</v>
      </c>
      <c r="AG18" s="13" cm="1">
        <f t="array" ref="AG18">SUMPRODUCT(SIOM!$C$48:$AR$89*(SIOM!$B$48:$B$89='FoGPbEaIC-isic'!$A18)*(SIOM!$C$47:$AR$47='FoGPbEaIC-isic'!AG$1))/SUMPRODUCT(SIOM!$C$48:$AR$89*(SIOM!$B$48:$B$89='FoGPbEaIC-isic'!$A18))</f>
        <v>4.3859726544549045E-3</v>
      </c>
      <c r="AH18" s="13" cm="1">
        <f t="array" ref="AH18">SUMPRODUCT(SIOM!$C$48:$AR$89*(SIOM!$B$48:$B$89='FoGPbEaIC-isic'!$A18)*(SIOM!$C$47:$AR$47='FoGPbEaIC-isic'!AH$1))/SUMPRODUCT(SIOM!$C$48:$AR$89*(SIOM!$B$48:$B$89='FoGPbEaIC-isic'!$A18))</f>
        <v>2.657826466349987E-2</v>
      </c>
      <c r="AI18" s="13" cm="1">
        <f t="array" ref="AI18">SUMPRODUCT(SIOM!$C$48:$AR$89*(SIOM!$B$48:$B$89='FoGPbEaIC-isic'!$A18)*(SIOM!$C$47:$AR$47='FoGPbEaIC-isic'!AI$1))/SUMPRODUCT(SIOM!$C$48:$AR$89*(SIOM!$B$48:$B$89='FoGPbEaIC-isic'!$A18))</f>
        <v>2.1253197246969568E-2</v>
      </c>
      <c r="AJ18" s="13" cm="1">
        <f t="array" ref="AJ18">SUMPRODUCT(SIOM!$C$48:$AR$89*(SIOM!$B$48:$B$89='FoGPbEaIC-isic'!$A18)*(SIOM!$C$47:$AR$47='FoGPbEaIC-isic'!AJ$1))/SUMPRODUCT(SIOM!$C$48:$AR$89*(SIOM!$B$48:$B$89='FoGPbEaIC-isic'!$A18))</f>
        <v>8.5412904550667273E-3</v>
      </c>
      <c r="AK18" s="13" cm="1">
        <f t="array" ref="AK18">SUMPRODUCT(SIOM!$C$48:$AR$89*(SIOM!$B$48:$B$89='FoGPbEaIC-isic'!$A18)*(SIOM!$C$47:$AR$47='FoGPbEaIC-isic'!AK$1))/SUMPRODUCT(SIOM!$C$48:$AR$89*(SIOM!$B$48:$B$89='FoGPbEaIC-isic'!$A18))</f>
        <v>1.095022150515237E-3</v>
      </c>
      <c r="AL18" s="13" cm="1">
        <f t="array" ref="AL18">SUMPRODUCT(SIOM!$C$48:$AR$89*(SIOM!$B$48:$B$89='FoGPbEaIC-isic'!$A18)*(SIOM!$C$47:$AR$47='FoGPbEaIC-isic'!AL$1))/SUMPRODUCT(SIOM!$C$48:$AR$89*(SIOM!$B$48:$B$89='FoGPbEaIC-isic'!$A18))</f>
        <v>1.9076097861205794E-2</v>
      </c>
      <c r="AM18" s="13" cm="1">
        <f t="array" ref="AM18">SUMPRODUCT(SIOM!$C$48:$AR$89*(SIOM!$B$48:$B$89='FoGPbEaIC-isic'!$A18)*(SIOM!$C$47:$AR$47='FoGPbEaIC-isic'!AM$1))/SUMPRODUCT(SIOM!$C$48:$AR$89*(SIOM!$B$48:$B$89='FoGPbEaIC-isic'!$A18))</f>
        <v>1.3138500590464659E-2</v>
      </c>
      <c r="AN18" s="13" cm="1">
        <f t="array" ref="AN18">SUMPRODUCT(SIOM!$C$48:$AR$89*(SIOM!$B$48:$B$89='FoGPbEaIC-isic'!$A18)*(SIOM!$C$47:$AR$47='FoGPbEaIC-isic'!AN$1))/SUMPRODUCT(SIOM!$C$48:$AR$89*(SIOM!$B$48:$B$89='FoGPbEaIC-isic'!$A18))</f>
        <v>7.5521812476427022E-3</v>
      </c>
      <c r="AO18" s="13" cm="1">
        <f t="array" ref="AO18">SUMPRODUCT(SIOM!$C$48:$AR$89*(SIOM!$B$48:$B$89='FoGPbEaIC-isic'!$A18)*(SIOM!$C$47:$AR$47='FoGPbEaIC-isic'!AO$1))/SUMPRODUCT(SIOM!$C$48:$AR$89*(SIOM!$B$48:$B$89='FoGPbEaIC-isic'!$A18))</f>
        <v>1.9972239040805317E-2</v>
      </c>
      <c r="AP18" s="13" cm="1">
        <f t="array" ref="AP18">SUMPRODUCT(SIOM!$C$48:$AR$89*(SIOM!$B$48:$B$89='FoGPbEaIC-isic'!$A18)*(SIOM!$C$47:$AR$47='FoGPbEaIC-isic'!AP$1))/SUMPRODUCT(SIOM!$C$48:$AR$89*(SIOM!$B$48:$B$89='FoGPbEaIC-isic'!$A18))</f>
        <v>9.0908609486622313E-3</v>
      </c>
      <c r="AQ18" s="13" cm="1">
        <f t="array" ref="AQ18">SUMPRODUCT(SIOM!$C$48:$AR$89*(SIOM!$B$48:$B$89='FoGPbEaIC-isic'!$A18)*(SIOM!$C$47:$AR$47='FoGPbEaIC-isic'!AQ$1))/SUMPRODUCT(SIOM!$C$48:$AR$89*(SIOM!$B$48:$B$89='FoGPbEaIC-isic'!$A18))</f>
        <v>0</v>
      </c>
      <c r="AR18" s="13"/>
    </row>
    <row r="19" spans="1:44" x14ac:dyDescent="0.25">
      <c r="A19" t="s">
        <v>106</v>
      </c>
      <c r="B19" s="13" cm="1">
        <f t="array" ref="B19">SUMPRODUCT(SIOM!$C$48:$AR$89*(SIOM!$B$48:$B$89='FoGPbEaIC-isic'!$A19)*(SIOM!$C$47:$AR$47='FoGPbEaIC-isic'!B$1))/SUMPRODUCT(SIOM!$C$48:$AR$89*(SIOM!$B$48:$B$89='FoGPbEaIC-isic'!$A19))</f>
        <v>1.1704024279045714E-3</v>
      </c>
      <c r="C19" s="13" cm="1">
        <f t="array" ref="C19">SUMPRODUCT(SIOM!$C$48:$AR$89*(SIOM!$B$48:$B$89='FoGPbEaIC-isic'!$A19)*(SIOM!$C$47:$AR$47='FoGPbEaIC-isic'!C$1))/SUMPRODUCT(SIOM!$C$48:$AR$89*(SIOM!$B$48:$B$89='FoGPbEaIC-isic'!$A19))</f>
        <v>1.983073881167214E-4</v>
      </c>
      <c r="D19" s="13" cm="1">
        <f t="array" ref="D19">SUMPRODUCT(SIOM!$C$48:$AR$89*(SIOM!$B$48:$B$89='FoGPbEaIC-isic'!$A19)*(SIOM!$C$47:$AR$47='FoGPbEaIC-isic'!D$1))/SUMPRODUCT(SIOM!$C$48:$AR$89*(SIOM!$B$48:$B$89='FoGPbEaIC-isic'!$A19))</f>
        <v>0</v>
      </c>
      <c r="E19" s="13" cm="1">
        <f t="array" ref="E19">SUMPRODUCT(SIOM!$C$48:$AR$89*(SIOM!$B$48:$B$89='FoGPbEaIC-isic'!$A19)*(SIOM!$C$47:$AR$47='FoGPbEaIC-isic'!E$1))/SUMPRODUCT(SIOM!$C$48:$AR$89*(SIOM!$B$48:$B$89='FoGPbEaIC-isic'!$A19))</f>
        <v>2.52744710344841E-4</v>
      </c>
      <c r="F19" s="13" cm="1">
        <f t="array" ref="F19">SUMPRODUCT(SIOM!$C$48:$AR$89*(SIOM!$B$48:$B$89='FoGPbEaIC-isic'!$A19)*(SIOM!$C$47:$AR$47='FoGPbEaIC-isic'!F$1))/SUMPRODUCT(SIOM!$C$48:$AR$89*(SIOM!$B$48:$B$89='FoGPbEaIC-isic'!$A19))</f>
        <v>0</v>
      </c>
      <c r="G19" s="13" cm="1">
        <f t="array" ref="G19">SUMPRODUCT(SIOM!$C$48:$AR$89*(SIOM!$B$48:$B$89='FoGPbEaIC-isic'!$A19)*(SIOM!$C$47:$AR$47='FoGPbEaIC-isic'!G$1))/SUMPRODUCT(SIOM!$C$48:$AR$89*(SIOM!$B$48:$B$89='FoGPbEaIC-isic'!$A19))</f>
        <v>2.2669256327852664E-3</v>
      </c>
      <c r="H19" s="13" cm="1">
        <f t="array" ref="H19">SUMPRODUCT(SIOM!$C$48:$AR$89*(SIOM!$B$48:$B$89='FoGPbEaIC-isic'!$A19)*(SIOM!$C$47:$AR$47='FoGPbEaIC-isic'!H$1))/SUMPRODUCT(SIOM!$C$48:$AR$89*(SIOM!$B$48:$B$89='FoGPbEaIC-isic'!$A19))</f>
        <v>1.7847664930504927E-3</v>
      </c>
      <c r="I19" s="13" cm="1">
        <f t="array" ref="I19">SUMPRODUCT(SIOM!$C$48:$AR$89*(SIOM!$B$48:$B$89='FoGPbEaIC-isic'!$A19)*(SIOM!$C$47:$AR$47='FoGPbEaIC-isic'!I$1))/SUMPRODUCT(SIOM!$C$48:$AR$89*(SIOM!$B$48:$B$89='FoGPbEaIC-isic'!$A19))</f>
        <v>5.6770350323610439E-4</v>
      </c>
      <c r="J19" s="13" cm="1">
        <f t="array" ref="J19">SUMPRODUCT(SIOM!$C$48:$AR$89*(SIOM!$B$48:$B$89='FoGPbEaIC-isic'!$A19)*(SIOM!$C$47:$AR$47='FoGPbEaIC-isic'!J$1))/SUMPRODUCT(SIOM!$C$48:$AR$89*(SIOM!$B$48:$B$89='FoGPbEaIC-isic'!$A19))</f>
        <v>1.4600867497613506E-3</v>
      </c>
      <c r="K19" s="13" cm="1">
        <f t="array" ref="K19">SUMPRODUCT(SIOM!$C$48:$AR$89*(SIOM!$B$48:$B$89='FoGPbEaIC-isic'!$A19)*(SIOM!$C$47:$AR$47='FoGPbEaIC-isic'!K$1))/SUMPRODUCT(SIOM!$C$48:$AR$89*(SIOM!$B$48:$B$89='FoGPbEaIC-isic'!$A19))</f>
        <v>2.2766465831831448E-3</v>
      </c>
      <c r="L19" s="13" cm="1">
        <f t="array" ref="L19">SUMPRODUCT(SIOM!$C$48:$AR$89*(SIOM!$B$48:$B$89='FoGPbEaIC-isic'!$A19)*(SIOM!$C$47:$AR$47='FoGPbEaIC-isic'!L$1))/SUMPRODUCT(SIOM!$C$48:$AR$89*(SIOM!$B$48:$B$89='FoGPbEaIC-isic'!$A19))</f>
        <v>6.3257531122690482E-3</v>
      </c>
      <c r="M19" s="13" cm="1">
        <f t="array" ref="M19">SUMPRODUCT(SIOM!$C$48:$AR$89*(SIOM!$B$48:$B$89='FoGPbEaIC-isic'!$A19)*(SIOM!$C$47:$AR$47='FoGPbEaIC-isic'!M$1))/SUMPRODUCT(SIOM!$C$48:$AR$89*(SIOM!$B$48:$B$89='FoGPbEaIC-isic'!$A19))</f>
        <v>1.7193054370152005E-3</v>
      </c>
      <c r="N19" s="13" cm="1">
        <f t="array" ref="N19">SUMPRODUCT(SIOM!$C$48:$AR$89*(SIOM!$B$48:$B$89='FoGPbEaIC-isic'!$A19)*(SIOM!$C$47:$AR$47='FoGPbEaIC-isic'!N$1))/SUMPRODUCT(SIOM!$C$48:$AR$89*(SIOM!$B$48:$B$89='FoGPbEaIC-isic'!$A19))</f>
        <v>5.579825528382259E-3</v>
      </c>
      <c r="O19" s="13" cm="1">
        <f t="array" ref="O19">SUMPRODUCT(SIOM!$C$48:$AR$89*(SIOM!$B$48:$B$89='FoGPbEaIC-isic'!$A19)*(SIOM!$C$47:$AR$47='FoGPbEaIC-isic'!O$1))/SUMPRODUCT(SIOM!$C$48:$AR$89*(SIOM!$B$48:$B$89='FoGPbEaIC-isic'!$A19))</f>
        <v>3.4023326392574752E-3</v>
      </c>
      <c r="P19" s="13" cm="1">
        <f t="array" ref="P19">SUMPRODUCT(SIOM!$C$48:$AR$89*(SIOM!$B$48:$B$89='FoGPbEaIC-isic'!$A19)*(SIOM!$C$47:$AR$47='FoGPbEaIC-isic'!P$1))/SUMPRODUCT(SIOM!$C$48:$AR$89*(SIOM!$B$48:$B$89='FoGPbEaIC-isic'!$A19))</f>
        <v>0</v>
      </c>
      <c r="Q19" s="13" cm="1">
        <f t="array" ref="Q19">SUMPRODUCT(SIOM!$C$48:$AR$89*(SIOM!$B$48:$B$89='FoGPbEaIC-isic'!$A19)*(SIOM!$C$47:$AR$47='FoGPbEaIC-isic'!Q$1))/SUMPRODUCT(SIOM!$C$48:$AR$89*(SIOM!$B$48:$B$89='FoGPbEaIC-isic'!$A19))</f>
        <v>2.1540573550298515E-2</v>
      </c>
      <c r="R19" s="13" cm="1">
        <f t="array" ref="R19">SUMPRODUCT(SIOM!$C$48:$AR$89*(SIOM!$B$48:$B$89='FoGPbEaIC-isic'!$A19)*(SIOM!$C$47:$AR$47='FoGPbEaIC-isic'!R$1))/SUMPRODUCT(SIOM!$C$48:$AR$89*(SIOM!$B$48:$B$89='FoGPbEaIC-isic'!$A19))</f>
        <v>1.4378090002066827E-3</v>
      </c>
      <c r="S19" s="13" cm="1">
        <f t="array" ref="S19">SUMPRODUCT(SIOM!$C$48:$AR$89*(SIOM!$B$48:$B$89='FoGPbEaIC-isic'!$A19)*(SIOM!$C$47:$AR$47='FoGPbEaIC-isic'!S$1))/SUMPRODUCT(SIOM!$C$48:$AR$89*(SIOM!$B$48:$B$89='FoGPbEaIC-isic'!$A19))</f>
        <v>1.8670057334165449E-2</v>
      </c>
      <c r="T19" s="13" cm="1">
        <f t="array" ref="T19">SUMPRODUCT(SIOM!$C$48:$AR$89*(SIOM!$B$48:$B$89='FoGPbEaIC-isic'!$A19)*(SIOM!$C$47:$AR$47='FoGPbEaIC-isic'!T$1))/SUMPRODUCT(SIOM!$C$48:$AR$89*(SIOM!$B$48:$B$89='FoGPbEaIC-isic'!$A19))</f>
        <v>0.20826164132414901</v>
      </c>
      <c r="U19" s="13" cm="1">
        <f t="array" ref="U19">SUMPRODUCT(SIOM!$C$48:$AR$89*(SIOM!$B$48:$B$89='FoGPbEaIC-isic'!$A19)*(SIOM!$C$47:$AR$47='FoGPbEaIC-isic'!U$1))/SUMPRODUCT(SIOM!$C$48:$AR$89*(SIOM!$B$48:$B$89='FoGPbEaIC-isic'!$A19))</f>
        <v>0.25359043302945644</v>
      </c>
      <c r="V19" s="13" cm="1">
        <f t="array" ref="V19">SUMPRODUCT(SIOM!$C$48:$AR$89*(SIOM!$B$48:$B$89='FoGPbEaIC-isic'!$A19)*(SIOM!$C$47:$AR$47='FoGPbEaIC-isic'!V$1))/SUMPRODUCT(SIOM!$C$48:$AR$89*(SIOM!$B$48:$B$89='FoGPbEaIC-isic'!$A19))</f>
        <v>8.6040131971622608E-2</v>
      </c>
      <c r="W19" s="13" cm="1">
        <f t="array" ref="W19">SUMPRODUCT(SIOM!$C$48:$AR$89*(SIOM!$B$48:$B$89='FoGPbEaIC-isic'!$A19)*(SIOM!$C$47:$AR$47='FoGPbEaIC-isic'!W$1))/SUMPRODUCT(SIOM!$C$48:$AR$89*(SIOM!$B$48:$B$89='FoGPbEaIC-isic'!$A19))</f>
        <v>8.0827758368280156E-2</v>
      </c>
      <c r="X19" s="13" cm="1">
        <f t="array" ref="X19">SUMPRODUCT(SIOM!$C$48:$AR$89*(SIOM!$B$48:$B$89='FoGPbEaIC-isic'!$A19)*(SIOM!$C$47:$AR$47='FoGPbEaIC-isic'!X$1))/SUMPRODUCT(SIOM!$C$48:$AR$89*(SIOM!$B$48:$B$89='FoGPbEaIC-isic'!$A19))</f>
        <v>4.1609556083079133E-2</v>
      </c>
      <c r="Y19" s="13" cm="1">
        <f t="array" ref="Y19">SUMPRODUCT(SIOM!$C$48:$AR$89*(SIOM!$B$48:$B$89='FoGPbEaIC-isic'!$A19)*(SIOM!$C$47:$AR$47='FoGPbEaIC-isic'!Y$1))/SUMPRODUCT(SIOM!$C$48:$AR$89*(SIOM!$B$48:$B$89='FoGPbEaIC-isic'!$A19))</f>
        <v>7.9556258056237648E-3</v>
      </c>
      <c r="Z19" s="13" cm="1">
        <f t="array" ref="Z19">SUMPRODUCT(SIOM!$C$48:$AR$89*(SIOM!$B$48:$B$89='FoGPbEaIC-isic'!$A19)*(SIOM!$C$47:$AR$47='FoGPbEaIC-isic'!Z$1))/SUMPRODUCT(SIOM!$C$48:$AR$89*(SIOM!$B$48:$B$89='FoGPbEaIC-isic'!$A19))</f>
        <v>2.6789983091986585E-2</v>
      </c>
      <c r="AA19" s="13" cm="1">
        <f t="array" ref="AA19">SUMPRODUCT(SIOM!$C$48:$AR$89*(SIOM!$B$48:$B$89='FoGPbEaIC-isic'!$A19)*(SIOM!$C$47:$AR$47='FoGPbEaIC-isic'!AA$1))/SUMPRODUCT(SIOM!$C$48:$AR$89*(SIOM!$B$48:$B$89='FoGPbEaIC-isic'!$A19))</f>
        <v>0</v>
      </c>
      <c r="AB19" s="13" cm="1">
        <f t="array" ref="AB19">SUMPRODUCT(SIOM!$C$48:$AR$89*(SIOM!$B$48:$B$89='FoGPbEaIC-isic'!$A19)*(SIOM!$C$47:$AR$47='FoGPbEaIC-isic'!AB$1))/SUMPRODUCT(SIOM!$C$48:$AR$89*(SIOM!$B$48:$B$89='FoGPbEaIC-isic'!$A19))</f>
        <v>5.433023286901071E-3</v>
      </c>
      <c r="AC19" s="13" cm="1">
        <f t="array" ref="AC19">SUMPRODUCT(SIOM!$C$48:$AR$89*(SIOM!$B$48:$B$89='FoGPbEaIC-isic'!$A19)*(SIOM!$C$47:$AR$47='FoGPbEaIC-isic'!AC$1))/SUMPRODUCT(SIOM!$C$48:$AR$89*(SIOM!$B$48:$B$89='FoGPbEaIC-isic'!$A19))</f>
        <v>0.11677388874955529</v>
      </c>
      <c r="AD19" s="13" cm="1">
        <f t="array" ref="AD19">SUMPRODUCT(SIOM!$C$48:$AR$89*(SIOM!$B$48:$B$89='FoGPbEaIC-isic'!$A19)*(SIOM!$C$47:$AR$47='FoGPbEaIC-isic'!AD$1))/SUMPRODUCT(SIOM!$C$48:$AR$89*(SIOM!$B$48:$B$89='FoGPbEaIC-isic'!$A19))</f>
        <v>2.1388035065412276E-2</v>
      </c>
      <c r="AE19" s="13" cm="1">
        <f t="array" ref="AE19">SUMPRODUCT(SIOM!$C$48:$AR$89*(SIOM!$B$48:$B$89='FoGPbEaIC-isic'!$A19)*(SIOM!$C$47:$AR$47='FoGPbEaIC-isic'!AE$1))/SUMPRODUCT(SIOM!$C$48:$AR$89*(SIOM!$B$48:$B$89='FoGPbEaIC-isic'!$A19))</f>
        <v>8.9568836966052497E-3</v>
      </c>
      <c r="AF19" s="13" cm="1">
        <f t="array" ref="AF19">SUMPRODUCT(SIOM!$C$48:$AR$89*(SIOM!$B$48:$B$89='FoGPbEaIC-isic'!$A19)*(SIOM!$C$47:$AR$47='FoGPbEaIC-isic'!AF$1))/SUMPRODUCT(SIOM!$C$48:$AR$89*(SIOM!$B$48:$B$89='FoGPbEaIC-isic'!$A19))</f>
        <v>3.0057178630240322E-3</v>
      </c>
      <c r="AG19" s="13" cm="1">
        <f t="array" ref="AG19">SUMPRODUCT(SIOM!$C$48:$AR$89*(SIOM!$B$48:$B$89='FoGPbEaIC-isic'!$A19)*(SIOM!$C$47:$AR$47='FoGPbEaIC-isic'!AG$1))/SUMPRODUCT(SIOM!$C$48:$AR$89*(SIOM!$B$48:$B$89='FoGPbEaIC-isic'!$A19))</f>
        <v>1.9577994101327299E-3</v>
      </c>
      <c r="AH19" s="13" cm="1">
        <f t="array" ref="AH19">SUMPRODUCT(SIOM!$C$48:$AR$89*(SIOM!$B$48:$B$89='FoGPbEaIC-isic'!$A19)*(SIOM!$C$47:$AR$47='FoGPbEaIC-isic'!AH$1))/SUMPRODUCT(SIOM!$C$48:$AR$89*(SIOM!$B$48:$B$89='FoGPbEaIC-isic'!$A19))</f>
        <v>1.2071476204085522E-2</v>
      </c>
      <c r="AI19" s="13" cm="1">
        <f t="array" ref="AI19">SUMPRODUCT(SIOM!$C$48:$AR$89*(SIOM!$B$48:$B$89='FoGPbEaIC-isic'!$A19)*(SIOM!$C$47:$AR$47='FoGPbEaIC-isic'!AI$1))/SUMPRODUCT(SIOM!$C$48:$AR$89*(SIOM!$B$48:$B$89='FoGPbEaIC-isic'!$A19))</f>
        <v>7.1701730134751821E-3</v>
      </c>
      <c r="AJ19" s="13" cm="1">
        <f t="array" ref="AJ19">SUMPRODUCT(SIOM!$C$48:$AR$89*(SIOM!$B$48:$B$89='FoGPbEaIC-isic'!$A19)*(SIOM!$C$47:$AR$47='FoGPbEaIC-isic'!AJ$1))/SUMPRODUCT(SIOM!$C$48:$AR$89*(SIOM!$B$48:$B$89='FoGPbEaIC-isic'!$A19))</f>
        <v>3.3167882757561442E-3</v>
      </c>
      <c r="AK19" s="13" cm="1">
        <f t="array" ref="AK19">SUMPRODUCT(SIOM!$C$48:$AR$89*(SIOM!$B$48:$B$89='FoGPbEaIC-isic'!$A19)*(SIOM!$C$47:$AR$47='FoGPbEaIC-isic'!AK$1))/SUMPRODUCT(SIOM!$C$48:$AR$89*(SIOM!$B$48:$B$89='FoGPbEaIC-isic'!$A19))</f>
        <v>5.8150725280109198E-3</v>
      </c>
      <c r="AL19" s="13" cm="1">
        <f t="array" ref="AL19">SUMPRODUCT(SIOM!$C$48:$AR$89*(SIOM!$B$48:$B$89='FoGPbEaIC-isic'!$A19)*(SIOM!$C$47:$AR$47='FoGPbEaIC-isic'!AL$1))/SUMPRODUCT(SIOM!$C$48:$AR$89*(SIOM!$B$48:$B$89='FoGPbEaIC-isic'!$A19))</f>
        <v>1.3700707490769959E-2</v>
      </c>
      <c r="AM19" s="13" cm="1">
        <f t="array" ref="AM19">SUMPRODUCT(SIOM!$C$48:$AR$89*(SIOM!$B$48:$B$89='FoGPbEaIC-isic'!$A19)*(SIOM!$C$47:$AR$47='FoGPbEaIC-isic'!AM$1))/SUMPRODUCT(SIOM!$C$48:$AR$89*(SIOM!$B$48:$B$89='FoGPbEaIC-isic'!$A19))</f>
        <v>7.1021263606900328E-3</v>
      </c>
      <c r="AN19" s="13" cm="1">
        <f t="array" ref="AN19">SUMPRODUCT(SIOM!$C$48:$AR$89*(SIOM!$B$48:$B$89='FoGPbEaIC-isic'!$A19)*(SIOM!$C$47:$AR$47='FoGPbEaIC-isic'!AN$1))/SUMPRODUCT(SIOM!$C$48:$AR$89*(SIOM!$B$48:$B$89='FoGPbEaIC-isic'!$A19))</f>
        <v>5.4884485946422017E-3</v>
      </c>
      <c r="AO19" s="13" cm="1">
        <f t="array" ref="AO19">SUMPRODUCT(SIOM!$C$48:$AR$89*(SIOM!$B$48:$B$89='FoGPbEaIC-isic'!$A19)*(SIOM!$C$47:$AR$47='FoGPbEaIC-isic'!AO$1))/SUMPRODUCT(SIOM!$C$48:$AR$89*(SIOM!$B$48:$B$89='FoGPbEaIC-isic'!$A19))</f>
        <v>5.643983801008258E-3</v>
      </c>
      <c r="AP19" s="13" cm="1">
        <f t="array" ref="AP19">SUMPRODUCT(SIOM!$C$48:$AR$89*(SIOM!$B$48:$B$89='FoGPbEaIC-isic'!$A19)*(SIOM!$C$47:$AR$47='FoGPbEaIC-isic'!AP$1))/SUMPRODUCT(SIOM!$C$48:$AR$89*(SIOM!$B$48:$B$89='FoGPbEaIC-isic'!$A19))</f>
        <v>8.4475058957564162E-3</v>
      </c>
      <c r="AQ19" s="13" cm="1">
        <f t="array" ref="AQ19">SUMPRODUCT(SIOM!$C$48:$AR$89*(SIOM!$B$48:$B$89='FoGPbEaIC-isic'!$A19)*(SIOM!$C$47:$AR$47='FoGPbEaIC-isic'!AQ$1))/SUMPRODUCT(SIOM!$C$48:$AR$89*(SIOM!$B$48:$B$89='FoGPbEaIC-isic'!$A19))</f>
        <v>0</v>
      </c>
      <c r="AR19" s="13"/>
    </row>
    <row r="20" spans="1:44" x14ac:dyDescent="0.25">
      <c r="A20" t="s">
        <v>107</v>
      </c>
      <c r="B20" s="13" cm="1">
        <f t="array" ref="B20">SUMPRODUCT(SIOM!$C$48:$AR$89*(SIOM!$B$48:$B$89='FoGPbEaIC-isic'!$A20)*(SIOM!$C$47:$AR$47='FoGPbEaIC-isic'!B$1))/SUMPRODUCT(SIOM!$C$48:$AR$89*(SIOM!$B$48:$B$89='FoGPbEaIC-isic'!$A20))</f>
        <v>7.6985170740555987E-3</v>
      </c>
      <c r="C20" s="13" cm="1">
        <f t="array" ref="C20">SUMPRODUCT(SIOM!$C$48:$AR$89*(SIOM!$B$48:$B$89='FoGPbEaIC-isic'!$A20)*(SIOM!$C$47:$AR$47='FoGPbEaIC-isic'!C$1))/SUMPRODUCT(SIOM!$C$48:$AR$89*(SIOM!$B$48:$B$89='FoGPbEaIC-isic'!$A20))</f>
        <v>1.2074196255012909E-3</v>
      </c>
      <c r="D20" s="13" cm="1">
        <f t="array" ref="D20">SUMPRODUCT(SIOM!$C$48:$AR$89*(SIOM!$B$48:$B$89='FoGPbEaIC-isic'!$A20)*(SIOM!$C$47:$AR$47='FoGPbEaIC-isic'!D$1))/SUMPRODUCT(SIOM!$C$48:$AR$89*(SIOM!$B$48:$B$89='FoGPbEaIC-isic'!$A20))</f>
        <v>2.5028269951947136E-6</v>
      </c>
      <c r="E20" s="13" cm="1">
        <f t="array" ref="E20">SUMPRODUCT(SIOM!$C$48:$AR$89*(SIOM!$B$48:$B$89='FoGPbEaIC-isic'!$A20)*(SIOM!$C$47:$AR$47='FoGPbEaIC-isic'!E$1))/SUMPRODUCT(SIOM!$C$48:$AR$89*(SIOM!$B$48:$B$89='FoGPbEaIC-isic'!$A20))</f>
        <v>2.0552355902226658E-3</v>
      </c>
      <c r="F20" s="13" cm="1">
        <f t="array" ref="F20">SUMPRODUCT(SIOM!$C$48:$AR$89*(SIOM!$B$48:$B$89='FoGPbEaIC-isic'!$A20)*(SIOM!$C$47:$AR$47='FoGPbEaIC-isic'!F$1))/SUMPRODUCT(SIOM!$C$48:$AR$89*(SIOM!$B$48:$B$89='FoGPbEaIC-isic'!$A20))</f>
        <v>1.6325790213595758E-5</v>
      </c>
      <c r="G20" s="13" cm="1">
        <f t="array" ref="G20">SUMPRODUCT(SIOM!$C$48:$AR$89*(SIOM!$B$48:$B$89='FoGPbEaIC-isic'!$A20)*(SIOM!$C$47:$AR$47='FoGPbEaIC-isic'!G$1))/SUMPRODUCT(SIOM!$C$48:$AR$89*(SIOM!$B$48:$B$89='FoGPbEaIC-isic'!$A20))</f>
        <v>6.5684095959366931E-3</v>
      </c>
      <c r="H20" s="13" cm="1">
        <f t="array" ref="H20">SUMPRODUCT(SIOM!$C$48:$AR$89*(SIOM!$B$48:$B$89='FoGPbEaIC-isic'!$A20)*(SIOM!$C$47:$AR$47='FoGPbEaIC-isic'!H$1))/SUMPRODUCT(SIOM!$C$48:$AR$89*(SIOM!$B$48:$B$89='FoGPbEaIC-isic'!$A20))</f>
        <v>8.0050791347331205E-3</v>
      </c>
      <c r="I20" s="13" cm="1">
        <f t="array" ref="I20">SUMPRODUCT(SIOM!$C$48:$AR$89*(SIOM!$B$48:$B$89='FoGPbEaIC-isic'!$A20)*(SIOM!$C$47:$AR$47='FoGPbEaIC-isic'!I$1))/SUMPRODUCT(SIOM!$C$48:$AR$89*(SIOM!$B$48:$B$89='FoGPbEaIC-isic'!$A20))</f>
        <v>2.2801686998322073E-3</v>
      </c>
      <c r="J20" s="13" cm="1">
        <f t="array" ref="J20">SUMPRODUCT(SIOM!$C$48:$AR$89*(SIOM!$B$48:$B$89='FoGPbEaIC-isic'!$A20)*(SIOM!$C$47:$AR$47='FoGPbEaIC-isic'!J$1))/SUMPRODUCT(SIOM!$C$48:$AR$89*(SIOM!$B$48:$B$89='FoGPbEaIC-isic'!$A20))</f>
        <v>7.2577207382885141E-3</v>
      </c>
      <c r="K20" s="13" cm="1">
        <f t="array" ref="K20">SUMPRODUCT(SIOM!$C$48:$AR$89*(SIOM!$B$48:$B$89='FoGPbEaIC-isic'!$A20)*(SIOM!$C$47:$AR$47='FoGPbEaIC-isic'!K$1))/SUMPRODUCT(SIOM!$C$48:$AR$89*(SIOM!$B$48:$B$89='FoGPbEaIC-isic'!$A20))</f>
        <v>9.8390095687270421E-3</v>
      </c>
      <c r="L20" s="13" cm="1">
        <f t="array" ref="L20">SUMPRODUCT(SIOM!$C$48:$AR$89*(SIOM!$B$48:$B$89='FoGPbEaIC-isic'!$A20)*(SIOM!$C$47:$AR$47='FoGPbEaIC-isic'!L$1))/SUMPRODUCT(SIOM!$C$48:$AR$89*(SIOM!$B$48:$B$89='FoGPbEaIC-isic'!$A20))</f>
        <v>0</v>
      </c>
      <c r="M20" s="13" cm="1">
        <f t="array" ref="M20">SUMPRODUCT(SIOM!$C$48:$AR$89*(SIOM!$B$48:$B$89='FoGPbEaIC-isic'!$A20)*(SIOM!$C$47:$AR$47='FoGPbEaIC-isic'!M$1))/SUMPRODUCT(SIOM!$C$48:$AR$89*(SIOM!$B$48:$B$89='FoGPbEaIC-isic'!$A20))</f>
        <v>1.6786540292957241E-2</v>
      </c>
      <c r="N20" s="13" cm="1">
        <f t="array" ref="N20">SUMPRODUCT(SIOM!$C$48:$AR$89*(SIOM!$B$48:$B$89='FoGPbEaIC-isic'!$A20)*(SIOM!$C$47:$AR$47='FoGPbEaIC-isic'!N$1))/SUMPRODUCT(SIOM!$C$48:$AR$89*(SIOM!$B$48:$B$89='FoGPbEaIC-isic'!$A20))</f>
        <v>1.4954423835653713E-2</v>
      </c>
      <c r="O20" s="13" cm="1">
        <f t="array" ref="O20">SUMPRODUCT(SIOM!$C$48:$AR$89*(SIOM!$B$48:$B$89='FoGPbEaIC-isic'!$A20)*(SIOM!$C$47:$AR$47='FoGPbEaIC-isic'!O$1))/SUMPRODUCT(SIOM!$C$48:$AR$89*(SIOM!$B$48:$B$89='FoGPbEaIC-isic'!$A20))</f>
        <v>8.899846003264265E-3</v>
      </c>
      <c r="P20" s="13" cm="1">
        <f t="array" ref="P20">SUMPRODUCT(SIOM!$C$48:$AR$89*(SIOM!$B$48:$B$89='FoGPbEaIC-isic'!$A20)*(SIOM!$C$47:$AR$47='FoGPbEaIC-isic'!P$1))/SUMPRODUCT(SIOM!$C$48:$AR$89*(SIOM!$B$48:$B$89='FoGPbEaIC-isic'!$A20))</f>
        <v>4.2913924893211051E-3</v>
      </c>
      <c r="Q20" s="13" cm="1">
        <f t="array" ref="Q20">SUMPRODUCT(SIOM!$C$48:$AR$89*(SIOM!$B$48:$B$89='FoGPbEaIC-isic'!$A20)*(SIOM!$C$47:$AR$47='FoGPbEaIC-isic'!Q$1))/SUMPRODUCT(SIOM!$C$48:$AR$89*(SIOM!$B$48:$B$89='FoGPbEaIC-isic'!$A20))</f>
        <v>3.434085492030884E-2</v>
      </c>
      <c r="R20" s="13" cm="1">
        <f t="array" ref="R20">SUMPRODUCT(SIOM!$C$48:$AR$89*(SIOM!$B$48:$B$89='FoGPbEaIC-isic'!$A20)*(SIOM!$C$47:$AR$47='FoGPbEaIC-isic'!R$1))/SUMPRODUCT(SIOM!$C$48:$AR$89*(SIOM!$B$48:$B$89='FoGPbEaIC-isic'!$A20))</f>
        <v>8.2386199334392955E-3</v>
      </c>
      <c r="S20" s="13" cm="1">
        <f t="array" ref="S20">SUMPRODUCT(SIOM!$C$48:$AR$89*(SIOM!$B$48:$B$89='FoGPbEaIC-isic'!$A20)*(SIOM!$C$47:$AR$47='FoGPbEaIC-isic'!S$1))/SUMPRODUCT(SIOM!$C$48:$AR$89*(SIOM!$B$48:$B$89='FoGPbEaIC-isic'!$A20))</f>
        <v>3.7600108838601431E-2</v>
      </c>
      <c r="T20" s="13" cm="1">
        <f t="array" ref="T20">SUMPRODUCT(SIOM!$C$48:$AR$89*(SIOM!$B$48:$B$89='FoGPbEaIC-isic'!$A20)*(SIOM!$C$47:$AR$47='FoGPbEaIC-isic'!T$1))/SUMPRODUCT(SIOM!$C$48:$AR$89*(SIOM!$B$48:$B$89='FoGPbEaIC-isic'!$A20))</f>
        <v>7.2310552809396411E-2</v>
      </c>
      <c r="U20" s="13" cm="1">
        <f t="array" ref="U20">SUMPRODUCT(SIOM!$C$48:$AR$89*(SIOM!$B$48:$B$89='FoGPbEaIC-isic'!$A20)*(SIOM!$C$47:$AR$47='FoGPbEaIC-isic'!U$1))/SUMPRODUCT(SIOM!$C$48:$AR$89*(SIOM!$B$48:$B$89='FoGPbEaIC-isic'!$A20))</f>
        <v>3.880821731440752E-2</v>
      </c>
      <c r="V20" s="13" cm="1">
        <f t="array" ref="V20">SUMPRODUCT(SIOM!$C$48:$AR$89*(SIOM!$B$48:$B$89='FoGPbEaIC-isic'!$A20)*(SIOM!$C$47:$AR$47='FoGPbEaIC-isic'!V$1))/SUMPRODUCT(SIOM!$C$48:$AR$89*(SIOM!$B$48:$B$89='FoGPbEaIC-isic'!$A20))</f>
        <v>0.27978595075053286</v>
      </c>
      <c r="W20" s="13" cm="1">
        <f t="array" ref="W20">SUMPRODUCT(SIOM!$C$48:$AR$89*(SIOM!$B$48:$B$89='FoGPbEaIC-isic'!$A20)*(SIOM!$C$47:$AR$47='FoGPbEaIC-isic'!W$1))/SUMPRODUCT(SIOM!$C$48:$AR$89*(SIOM!$B$48:$B$89='FoGPbEaIC-isic'!$A20))</f>
        <v>0.1088694390277085</v>
      </c>
      <c r="X20" s="13" cm="1">
        <f t="array" ref="X20">SUMPRODUCT(SIOM!$C$48:$AR$89*(SIOM!$B$48:$B$89='FoGPbEaIC-isic'!$A20)*(SIOM!$C$47:$AR$47='FoGPbEaIC-isic'!X$1))/SUMPRODUCT(SIOM!$C$48:$AR$89*(SIOM!$B$48:$B$89='FoGPbEaIC-isic'!$A20))</f>
        <v>9.7388780554169899E-2</v>
      </c>
      <c r="Y20" s="13" cm="1">
        <f t="array" ref="Y20">SUMPRODUCT(SIOM!$C$48:$AR$89*(SIOM!$B$48:$B$89='FoGPbEaIC-isic'!$A20)*(SIOM!$C$47:$AR$47='FoGPbEaIC-isic'!Y$1))/SUMPRODUCT(SIOM!$C$48:$AR$89*(SIOM!$B$48:$B$89='FoGPbEaIC-isic'!$A20))</f>
        <v>1.0918325699514762E-2</v>
      </c>
      <c r="Z20" s="13" cm="1">
        <f t="array" ref="Z20">SUMPRODUCT(SIOM!$C$48:$AR$89*(SIOM!$B$48:$B$89='FoGPbEaIC-isic'!$A20)*(SIOM!$C$47:$AR$47='FoGPbEaIC-isic'!Z$1))/SUMPRODUCT(SIOM!$C$48:$AR$89*(SIOM!$B$48:$B$89='FoGPbEaIC-isic'!$A20))</f>
        <v>1.1208529526891275E-2</v>
      </c>
      <c r="AA20" s="13" cm="1">
        <f t="array" ref="AA20">SUMPRODUCT(SIOM!$C$48:$AR$89*(SIOM!$B$48:$B$89='FoGPbEaIC-isic'!$A20)*(SIOM!$C$47:$AR$47='FoGPbEaIC-isic'!AA$1))/SUMPRODUCT(SIOM!$C$48:$AR$89*(SIOM!$B$48:$B$89='FoGPbEaIC-isic'!$A20))</f>
        <v>2.8865575425955419E-5</v>
      </c>
      <c r="AB20" s="13" cm="1">
        <f t="array" ref="AB20">SUMPRODUCT(SIOM!$C$48:$AR$89*(SIOM!$B$48:$B$89='FoGPbEaIC-isic'!$A20)*(SIOM!$C$47:$AR$47='FoGPbEaIC-isic'!AB$1))/SUMPRODUCT(SIOM!$C$48:$AR$89*(SIOM!$B$48:$B$89='FoGPbEaIC-isic'!$A20))</f>
        <v>7.306888603637149E-3</v>
      </c>
      <c r="AC20" s="13" cm="1">
        <f t="array" ref="AC20">SUMPRODUCT(SIOM!$C$48:$AR$89*(SIOM!$B$48:$B$89='FoGPbEaIC-isic'!$A20)*(SIOM!$C$47:$AR$47='FoGPbEaIC-isic'!AC$1))/SUMPRODUCT(SIOM!$C$48:$AR$89*(SIOM!$B$48:$B$89='FoGPbEaIC-isic'!$A20))</f>
        <v>8.61947303977144E-2</v>
      </c>
      <c r="AD20" s="13" cm="1">
        <f t="array" ref="AD20">SUMPRODUCT(SIOM!$C$48:$AR$89*(SIOM!$B$48:$B$89='FoGPbEaIC-isic'!$A20)*(SIOM!$C$47:$AR$47='FoGPbEaIC-isic'!AD$1))/SUMPRODUCT(SIOM!$C$48:$AR$89*(SIOM!$B$48:$B$89='FoGPbEaIC-isic'!$A20))</f>
        <v>2.6899460341934613E-2</v>
      </c>
      <c r="AE20" s="13" cm="1">
        <f t="array" ref="AE20">SUMPRODUCT(SIOM!$C$48:$AR$89*(SIOM!$B$48:$B$89='FoGPbEaIC-isic'!$A20)*(SIOM!$C$47:$AR$47='FoGPbEaIC-isic'!AE$1))/SUMPRODUCT(SIOM!$C$48:$AR$89*(SIOM!$B$48:$B$89='FoGPbEaIC-isic'!$A20))</f>
        <v>1.4319531994013878E-2</v>
      </c>
      <c r="AF20" s="13" cm="1">
        <f t="array" ref="AF20">SUMPRODUCT(SIOM!$C$48:$AR$89*(SIOM!$B$48:$B$89='FoGPbEaIC-isic'!$A20)*(SIOM!$C$47:$AR$47='FoGPbEaIC-isic'!AF$1))/SUMPRODUCT(SIOM!$C$48:$AR$89*(SIOM!$B$48:$B$89='FoGPbEaIC-isic'!$A20))</f>
        <v>2.6592898281257086E-3</v>
      </c>
      <c r="AG20" s="13" cm="1">
        <f t="array" ref="AG20">SUMPRODUCT(SIOM!$C$48:$AR$89*(SIOM!$B$48:$B$89='FoGPbEaIC-isic'!$A20)*(SIOM!$C$47:$AR$47='FoGPbEaIC-isic'!AG$1))/SUMPRODUCT(SIOM!$C$48:$AR$89*(SIOM!$B$48:$B$89='FoGPbEaIC-isic'!$A20))</f>
        <v>1.5600199537435947E-3</v>
      </c>
      <c r="AH20" s="13" cm="1">
        <f t="array" ref="AH20">SUMPRODUCT(SIOM!$C$48:$AR$89*(SIOM!$B$48:$B$89='FoGPbEaIC-isic'!$A20)*(SIOM!$C$47:$AR$47='FoGPbEaIC-isic'!AH$1))/SUMPRODUCT(SIOM!$C$48:$AR$89*(SIOM!$B$48:$B$89='FoGPbEaIC-isic'!$A20))</f>
        <v>3.477393315495896E-3</v>
      </c>
      <c r="AI20" s="13" cm="1">
        <f t="array" ref="AI20">SUMPRODUCT(SIOM!$C$48:$AR$89*(SIOM!$B$48:$B$89='FoGPbEaIC-isic'!$A20)*(SIOM!$C$47:$AR$47='FoGPbEaIC-isic'!AI$1))/SUMPRODUCT(SIOM!$C$48:$AR$89*(SIOM!$B$48:$B$89='FoGPbEaIC-isic'!$A20))</f>
        <v>4.654664187565191E-3</v>
      </c>
      <c r="AJ20" s="13" cm="1">
        <f t="array" ref="AJ20">SUMPRODUCT(SIOM!$C$48:$AR$89*(SIOM!$B$48:$B$89='FoGPbEaIC-isic'!$A20)*(SIOM!$C$47:$AR$47='FoGPbEaIC-isic'!AJ$1))/SUMPRODUCT(SIOM!$C$48:$AR$89*(SIOM!$B$48:$B$89='FoGPbEaIC-isic'!$A20))</f>
        <v>3.8039091197678114E-3</v>
      </c>
      <c r="AK20" s="13" cm="1">
        <f t="array" ref="AK20">SUMPRODUCT(SIOM!$C$48:$AR$89*(SIOM!$B$48:$B$89='FoGPbEaIC-isic'!$A20)*(SIOM!$C$47:$AR$47='FoGPbEaIC-isic'!AK$1))/SUMPRODUCT(SIOM!$C$48:$AR$89*(SIOM!$B$48:$B$89='FoGPbEaIC-isic'!$A20))</f>
        <v>3.5281846628270833E-3</v>
      </c>
      <c r="AL20" s="13" cm="1">
        <f t="array" ref="AL20">SUMPRODUCT(SIOM!$C$48:$AR$89*(SIOM!$B$48:$B$89='FoGPbEaIC-isic'!$A20)*(SIOM!$C$47:$AR$47='FoGPbEaIC-isic'!AL$1))/SUMPRODUCT(SIOM!$C$48:$AR$89*(SIOM!$B$48:$B$89='FoGPbEaIC-isic'!$A20))</f>
        <v>1.4210693392589907E-2</v>
      </c>
      <c r="AM20" s="13" cm="1">
        <f t="array" ref="AM20">SUMPRODUCT(SIOM!$C$48:$AR$89*(SIOM!$B$48:$B$89='FoGPbEaIC-isic'!$A20)*(SIOM!$C$47:$AR$47='FoGPbEaIC-isic'!AM$1))/SUMPRODUCT(SIOM!$C$48:$AR$89*(SIOM!$B$48:$B$89='FoGPbEaIC-isic'!$A20))</f>
        <v>2.4350823091923275E-2</v>
      </c>
      <c r="AN20" s="13" cm="1">
        <f t="array" ref="AN20">SUMPRODUCT(SIOM!$C$48:$AR$89*(SIOM!$B$48:$B$89='FoGPbEaIC-isic'!$A20)*(SIOM!$C$47:$AR$47='FoGPbEaIC-isic'!AN$1))/SUMPRODUCT(SIOM!$C$48:$AR$89*(SIOM!$B$48:$B$89='FoGPbEaIC-isic'!$A20))</f>
        <v>6.3217087660423568E-3</v>
      </c>
      <c r="AO20" s="13" cm="1">
        <f t="array" ref="AO20">SUMPRODUCT(SIOM!$C$48:$AR$89*(SIOM!$B$48:$B$89='FoGPbEaIC-isic'!$A20)*(SIOM!$C$47:$AR$47='FoGPbEaIC-isic'!AO$1))/SUMPRODUCT(SIOM!$C$48:$AR$89*(SIOM!$B$48:$B$89='FoGPbEaIC-isic'!$A20))</f>
        <v>5.012017595573898E-3</v>
      </c>
      <c r="AP20" s="13" cm="1">
        <f t="array" ref="AP20">SUMPRODUCT(SIOM!$C$48:$AR$89*(SIOM!$B$48:$B$89='FoGPbEaIC-isic'!$A20)*(SIOM!$C$47:$AR$47='FoGPbEaIC-isic'!AP$1))/SUMPRODUCT(SIOM!$C$48:$AR$89*(SIOM!$B$48:$B$89='FoGPbEaIC-isic'!$A20))</f>
        <v>6.3398485329463523E-3</v>
      </c>
      <c r="AQ20" s="13" cm="1">
        <f t="array" ref="AQ20">SUMPRODUCT(SIOM!$C$48:$AR$89*(SIOM!$B$48:$B$89='FoGPbEaIC-isic'!$A20)*(SIOM!$C$47:$AR$47='FoGPbEaIC-isic'!AQ$1))/SUMPRODUCT(SIOM!$C$48:$AR$89*(SIOM!$B$48:$B$89='FoGPbEaIC-isic'!$A20))</f>
        <v>0</v>
      </c>
      <c r="AR20" s="13"/>
    </row>
    <row r="21" spans="1:44" x14ac:dyDescent="0.25">
      <c r="A21" t="s">
        <v>108</v>
      </c>
      <c r="B21" s="13" cm="1">
        <f t="array" ref="B21">SUMPRODUCT(SIOM!$C$48:$AR$89*(SIOM!$B$48:$B$89='FoGPbEaIC-isic'!$A21)*(SIOM!$C$47:$AR$47='FoGPbEaIC-isic'!B$1))/SUMPRODUCT(SIOM!$C$48:$AR$89*(SIOM!$B$48:$B$89='FoGPbEaIC-isic'!$A21))</f>
        <v>1.5912095567570995E-3</v>
      </c>
      <c r="C21" s="13" cm="1">
        <f t="array" ref="C21">SUMPRODUCT(SIOM!$C$48:$AR$89*(SIOM!$B$48:$B$89='FoGPbEaIC-isic'!$A21)*(SIOM!$C$47:$AR$47='FoGPbEaIC-isic'!C$1))/SUMPRODUCT(SIOM!$C$48:$AR$89*(SIOM!$B$48:$B$89='FoGPbEaIC-isic'!$A21))</f>
        <v>0</v>
      </c>
      <c r="D21" s="13" cm="1">
        <f t="array" ref="D21">SUMPRODUCT(SIOM!$C$48:$AR$89*(SIOM!$B$48:$B$89='FoGPbEaIC-isic'!$A21)*(SIOM!$C$47:$AR$47='FoGPbEaIC-isic'!D$1))/SUMPRODUCT(SIOM!$C$48:$AR$89*(SIOM!$B$48:$B$89='FoGPbEaIC-isic'!$A21))</f>
        <v>0</v>
      </c>
      <c r="E21" s="13" cm="1">
        <f t="array" ref="E21">SUMPRODUCT(SIOM!$C$48:$AR$89*(SIOM!$B$48:$B$89='FoGPbEaIC-isic'!$A21)*(SIOM!$C$47:$AR$47='FoGPbEaIC-isic'!E$1))/SUMPRODUCT(SIOM!$C$48:$AR$89*(SIOM!$B$48:$B$89='FoGPbEaIC-isic'!$A21))</f>
        <v>2.7575688006818721E-4</v>
      </c>
      <c r="F21" s="13" cm="1">
        <f t="array" ref="F21">SUMPRODUCT(SIOM!$C$48:$AR$89*(SIOM!$B$48:$B$89='FoGPbEaIC-isic'!$A21)*(SIOM!$C$47:$AR$47='FoGPbEaIC-isic'!F$1))/SUMPRODUCT(SIOM!$C$48:$AR$89*(SIOM!$B$48:$B$89='FoGPbEaIC-isic'!$A21))</f>
        <v>0</v>
      </c>
      <c r="G21" s="13" cm="1">
        <f t="array" ref="G21">SUMPRODUCT(SIOM!$C$48:$AR$89*(SIOM!$B$48:$B$89='FoGPbEaIC-isic'!$A21)*(SIOM!$C$47:$AR$47='FoGPbEaIC-isic'!G$1))/SUMPRODUCT(SIOM!$C$48:$AR$89*(SIOM!$B$48:$B$89='FoGPbEaIC-isic'!$A21))</f>
        <v>2.0912662914262044E-3</v>
      </c>
      <c r="H21" s="13" cm="1">
        <f t="array" ref="H21">SUMPRODUCT(SIOM!$C$48:$AR$89*(SIOM!$B$48:$B$89='FoGPbEaIC-isic'!$A21)*(SIOM!$C$47:$AR$47='FoGPbEaIC-isic'!H$1))/SUMPRODUCT(SIOM!$C$48:$AR$89*(SIOM!$B$48:$B$89='FoGPbEaIC-isic'!$A21))</f>
        <v>1.7429418113400733E-3</v>
      </c>
      <c r="I21" s="13" cm="1">
        <f t="array" ref="I21">SUMPRODUCT(SIOM!$C$48:$AR$89*(SIOM!$B$48:$B$89='FoGPbEaIC-isic'!$A21)*(SIOM!$C$47:$AR$47='FoGPbEaIC-isic'!I$1))/SUMPRODUCT(SIOM!$C$48:$AR$89*(SIOM!$B$48:$B$89='FoGPbEaIC-isic'!$A21))</f>
        <v>7.1248189108526845E-4</v>
      </c>
      <c r="J21" s="13" cm="1">
        <f t="array" ref="J21">SUMPRODUCT(SIOM!$C$48:$AR$89*(SIOM!$B$48:$B$89='FoGPbEaIC-isic'!$A21)*(SIOM!$C$47:$AR$47='FoGPbEaIC-isic'!J$1))/SUMPRODUCT(SIOM!$C$48:$AR$89*(SIOM!$B$48:$B$89='FoGPbEaIC-isic'!$A21))</f>
        <v>9.8559994933462131E-4</v>
      </c>
      <c r="K21" s="13" cm="1">
        <f t="array" ref="K21">SUMPRODUCT(SIOM!$C$48:$AR$89*(SIOM!$B$48:$B$89='FoGPbEaIC-isic'!$A21)*(SIOM!$C$47:$AR$47='FoGPbEaIC-isic'!K$1))/SUMPRODUCT(SIOM!$C$48:$AR$89*(SIOM!$B$48:$B$89='FoGPbEaIC-isic'!$A21))</f>
        <v>1.5041284367355667E-3</v>
      </c>
      <c r="L21" s="13" cm="1">
        <f t="array" ref="L21">SUMPRODUCT(SIOM!$C$48:$AR$89*(SIOM!$B$48:$B$89='FoGPbEaIC-isic'!$A21)*(SIOM!$C$47:$AR$47='FoGPbEaIC-isic'!L$1))/SUMPRODUCT(SIOM!$C$48:$AR$89*(SIOM!$B$48:$B$89='FoGPbEaIC-isic'!$A21))</f>
        <v>3.8810023718204778E-3</v>
      </c>
      <c r="M21" s="13" cm="1">
        <f t="array" ref="M21">SUMPRODUCT(SIOM!$C$48:$AR$89*(SIOM!$B$48:$B$89='FoGPbEaIC-isic'!$A21)*(SIOM!$C$47:$AR$47='FoGPbEaIC-isic'!M$1))/SUMPRODUCT(SIOM!$C$48:$AR$89*(SIOM!$B$48:$B$89='FoGPbEaIC-isic'!$A21))</f>
        <v>8.5568279298714001E-4</v>
      </c>
      <c r="N21" s="13" cm="1">
        <f t="array" ref="N21">SUMPRODUCT(SIOM!$C$48:$AR$89*(SIOM!$B$48:$B$89='FoGPbEaIC-isic'!$A21)*(SIOM!$C$47:$AR$47='FoGPbEaIC-isic'!N$1))/SUMPRODUCT(SIOM!$C$48:$AR$89*(SIOM!$B$48:$B$89='FoGPbEaIC-isic'!$A21))</f>
        <v>5.6167322413888656E-3</v>
      </c>
      <c r="O21" s="13" cm="1">
        <f t="array" ref="O21">SUMPRODUCT(SIOM!$C$48:$AR$89*(SIOM!$B$48:$B$89='FoGPbEaIC-isic'!$A21)*(SIOM!$C$47:$AR$47='FoGPbEaIC-isic'!O$1))/SUMPRODUCT(SIOM!$C$48:$AR$89*(SIOM!$B$48:$B$89='FoGPbEaIC-isic'!$A21))</f>
        <v>2.9561825070358304E-4</v>
      </c>
      <c r="P21" s="13" cm="1">
        <f t="array" ref="P21">SUMPRODUCT(SIOM!$C$48:$AR$89*(SIOM!$B$48:$B$89='FoGPbEaIC-isic'!$A21)*(SIOM!$C$47:$AR$47='FoGPbEaIC-isic'!P$1))/SUMPRODUCT(SIOM!$C$48:$AR$89*(SIOM!$B$48:$B$89='FoGPbEaIC-isic'!$A21))</f>
        <v>2.6809727609415383E-3</v>
      </c>
      <c r="Q21" s="13" cm="1">
        <f t="array" ref="Q21">SUMPRODUCT(SIOM!$C$48:$AR$89*(SIOM!$B$48:$B$89='FoGPbEaIC-isic'!$A21)*(SIOM!$C$47:$AR$47='FoGPbEaIC-isic'!Q$1))/SUMPRODUCT(SIOM!$C$48:$AR$89*(SIOM!$B$48:$B$89='FoGPbEaIC-isic'!$A21))</f>
        <v>2.0314888312631565E-3</v>
      </c>
      <c r="R21" s="13" cm="1">
        <f t="array" ref="R21">SUMPRODUCT(SIOM!$C$48:$AR$89*(SIOM!$B$48:$B$89='FoGPbEaIC-isic'!$A21)*(SIOM!$C$47:$AR$47='FoGPbEaIC-isic'!R$1))/SUMPRODUCT(SIOM!$C$48:$AR$89*(SIOM!$B$48:$B$89='FoGPbEaIC-isic'!$A21))</f>
        <v>1.6641811260143192E-3</v>
      </c>
      <c r="S21" s="13" cm="1">
        <f t="array" ref="S21">SUMPRODUCT(SIOM!$C$48:$AR$89*(SIOM!$B$48:$B$89='FoGPbEaIC-isic'!$A21)*(SIOM!$C$47:$AR$47='FoGPbEaIC-isic'!S$1))/SUMPRODUCT(SIOM!$C$48:$AR$89*(SIOM!$B$48:$B$89='FoGPbEaIC-isic'!$A21))</f>
        <v>8.2172911438500949E-3</v>
      </c>
      <c r="T21" s="13" cm="1">
        <f t="array" ref="T21">SUMPRODUCT(SIOM!$C$48:$AR$89*(SIOM!$B$48:$B$89='FoGPbEaIC-isic'!$A21)*(SIOM!$C$47:$AR$47='FoGPbEaIC-isic'!T$1))/SUMPRODUCT(SIOM!$C$48:$AR$89*(SIOM!$B$48:$B$89='FoGPbEaIC-isic'!$A21))</f>
        <v>1.2563430679470234E-2</v>
      </c>
      <c r="U21" s="13" cm="1">
        <f t="array" ref="U21">SUMPRODUCT(SIOM!$C$48:$AR$89*(SIOM!$B$48:$B$89='FoGPbEaIC-isic'!$A21)*(SIOM!$C$47:$AR$47='FoGPbEaIC-isic'!U$1))/SUMPRODUCT(SIOM!$C$48:$AR$89*(SIOM!$B$48:$B$89='FoGPbEaIC-isic'!$A21))</f>
        <v>1.3399937196040716E-2</v>
      </c>
      <c r="V21" s="13" cm="1">
        <f t="array" ref="V21">SUMPRODUCT(SIOM!$C$48:$AR$89*(SIOM!$B$48:$B$89='FoGPbEaIC-isic'!$A21)*(SIOM!$C$47:$AR$47='FoGPbEaIC-isic'!V$1))/SUMPRODUCT(SIOM!$C$48:$AR$89*(SIOM!$B$48:$B$89='FoGPbEaIC-isic'!$A21))</f>
        <v>3.3750531062891047E-2</v>
      </c>
      <c r="W21" s="13" cm="1">
        <f t="array" ref="W21">SUMPRODUCT(SIOM!$C$48:$AR$89*(SIOM!$B$48:$B$89='FoGPbEaIC-isic'!$A21)*(SIOM!$C$47:$AR$47='FoGPbEaIC-isic'!W$1))/SUMPRODUCT(SIOM!$C$48:$AR$89*(SIOM!$B$48:$B$89='FoGPbEaIC-isic'!$A21))</f>
        <v>0.77423427987871996</v>
      </c>
      <c r="X21" s="13" cm="1">
        <f t="array" ref="X21">SUMPRODUCT(SIOM!$C$48:$AR$89*(SIOM!$B$48:$B$89='FoGPbEaIC-isic'!$A21)*(SIOM!$C$47:$AR$47='FoGPbEaIC-isic'!X$1))/SUMPRODUCT(SIOM!$C$48:$AR$89*(SIOM!$B$48:$B$89='FoGPbEaIC-isic'!$A21))</f>
        <v>9.8942624097193115E-3</v>
      </c>
      <c r="Y21" s="13" cm="1">
        <f t="array" ref="Y21">SUMPRODUCT(SIOM!$C$48:$AR$89*(SIOM!$B$48:$B$89='FoGPbEaIC-isic'!$A21)*(SIOM!$C$47:$AR$47='FoGPbEaIC-isic'!Y$1))/SUMPRODUCT(SIOM!$C$48:$AR$89*(SIOM!$B$48:$B$89='FoGPbEaIC-isic'!$A21))</f>
        <v>3.2615837680792289E-3</v>
      </c>
      <c r="Z21" s="13" cm="1">
        <f t="array" ref="Z21">SUMPRODUCT(SIOM!$C$48:$AR$89*(SIOM!$B$48:$B$89='FoGPbEaIC-isic'!$A21)*(SIOM!$C$47:$AR$47='FoGPbEaIC-isic'!Z$1))/SUMPRODUCT(SIOM!$C$48:$AR$89*(SIOM!$B$48:$B$89='FoGPbEaIC-isic'!$A21))</f>
        <v>5.2117530539447427E-4</v>
      </c>
      <c r="AA21" s="13" cm="1">
        <f t="array" ref="AA21">SUMPRODUCT(SIOM!$C$48:$AR$89*(SIOM!$B$48:$B$89='FoGPbEaIC-isic'!$A21)*(SIOM!$C$47:$AR$47='FoGPbEaIC-isic'!AA$1))/SUMPRODUCT(SIOM!$C$48:$AR$89*(SIOM!$B$48:$B$89='FoGPbEaIC-isic'!$A21))</f>
        <v>7.7538259297853983E-5</v>
      </c>
      <c r="AB21" s="13" cm="1">
        <f t="array" ref="AB21">SUMPRODUCT(SIOM!$C$48:$AR$89*(SIOM!$B$48:$B$89='FoGPbEaIC-isic'!$A21)*(SIOM!$C$47:$AR$47='FoGPbEaIC-isic'!AB$1))/SUMPRODUCT(SIOM!$C$48:$AR$89*(SIOM!$B$48:$B$89='FoGPbEaIC-isic'!$A21))</f>
        <v>4.9692004730481033E-3</v>
      </c>
      <c r="AC21" s="13" cm="1">
        <f t="array" ref="AC21">SUMPRODUCT(SIOM!$C$48:$AR$89*(SIOM!$B$48:$B$89='FoGPbEaIC-isic'!$A21)*(SIOM!$C$47:$AR$47='FoGPbEaIC-isic'!AC$1))/SUMPRODUCT(SIOM!$C$48:$AR$89*(SIOM!$B$48:$B$89='FoGPbEaIC-isic'!$A21))</f>
        <v>1.3294384323287342E-2</v>
      </c>
      <c r="AD21" s="13" cm="1">
        <f t="array" ref="AD21">SUMPRODUCT(SIOM!$C$48:$AR$89*(SIOM!$B$48:$B$89='FoGPbEaIC-isic'!$A21)*(SIOM!$C$47:$AR$47='FoGPbEaIC-isic'!AD$1))/SUMPRODUCT(SIOM!$C$48:$AR$89*(SIOM!$B$48:$B$89='FoGPbEaIC-isic'!$A21))</f>
        <v>3.79053560166457E-2</v>
      </c>
      <c r="AE21" s="13" cm="1">
        <f t="array" ref="AE21">SUMPRODUCT(SIOM!$C$48:$AR$89*(SIOM!$B$48:$B$89='FoGPbEaIC-isic'!$A21)*(SIOM!$C$47:$AR$47='FoGPbEaIC-isic'!AE$1))/SUMPRODUCT(SIOM!$C$48:$AR$89*(SIOM!$B$48:$B$89='FoGPbEaIC-isic'!$A21))</f>
        <v>2.9008568254445762E-2</v>
      </c>
      <c r="AF21" s="13" cm="1">
        <f t="array" ref="AF21">SUMPRODUCT(SIOM!$C$48:$AR$89*(SIOM!$B$48:$B$89='FoGPbEaIC-isic'!$A21)*(SIOM!$C$47:$AR$47='FoGPbEaIC-isic'!AF$1))/SUMPRODUCT(SIOM!$C$48:$AR$89*(SIOM!$B$48:$B$89='FoGPbEaIC-isic'!$A21))</f>
        <v>1.7943988368073428E-3</v>
      </c>
      <c r="AG21" s="13" cm="1">
        <f t="array" ref="AG21">SUMPRODUCT(SIOM!$C$48:$AR$89*(SIOM!$B$48:$B$89='FoGPbEaIC-isic'!$A21)*(SIOM!$C$47:$AR$47='FoGPbEaIC-isic'!AG$1))/SUMPRODUCT(SIOM!$C$48:$AR$89*(SIOM!$B$48:$B$89='FoGPbEaIC-isic'!$A21))</f>
        <v>7.9296595655971541E-4</v>
      </c>
      <c r="AH21" s="13" cm="1">
        <f t="array" ref="AH21">SUMPRODUCT(SIOM!$C$48:$AR$89*(SIOM!$B$48:$B$89='FoGPbEaIC-isic'!$A21)*(SIOM!$C$47:$AR$47='FoGPbEaIC-isic'!AH$1))/SUMPRODUCT(SIOM!$C$48:$AR$89*(SIOM!$B$48:$B$89='FoGPbEaIC-isic'!$A21))</f>
        <v>1.2653150621310602E-3</v>
      </c>
      <c r="AI21" s="13" cm="1">
        <f t="array" ref="AI21">SUMPRODUCT(SIOM!$C$48:$AR$89*(SIOM!$B$48:$B$89='FoGPbEaIC-isic'!$A21)*(SIOM!$C$47:$AR$47='FoGPbEaIC-isic'!AI$1))/SUMPRODUCT(SIOM!$C$48:$AR$89*(SIOM!$B$48:$B$89='FoGPbEaIC-isic'!$A21))</f>
        <v>1.4909343276413951E-3</v>
      </c>
      <c r="AJ21" s="13" cm="1">
        <f t="array" ref="AJ21">SUMPRODUCT(SIOM!$C$48:$AR$89*(SIOM!$B$48:$B$89='FoGPbEaIC-isic'!$A21)*(SIOM!$C$47:$AR$47='FoGPbEaIC-isic'!AJ$1))/SUMPRODUCT(SIOM!$C$48:$AR$89*(SIOM!$B$48:$B$89='FoGPbEaIC-isic'!$A21))</f>
        <v>2.1677921241724002E-3</v>
      </c>
      <c r="AK21" s="13" cm="1">
        <f t="array" ref="AK21">SUMPRODUCT(SIOM!$C$48:$AR$89*(SIOM!$B$48:$B$89='FoGPbEaIC-isic'!$A21)*(SIOM!$C$47:$AR$47='FoGPbEaIC-isic'!AK$1))/SUMPRODUCT(SIOM!$C$48:$AR$89*(SIOM!$B$48:$B$89='FoGPbEaIC-isic'!$A21))</f>
        <v>1.1637204221059386E-3</v>
      </c>
      <c r="AL21" s="13" cm="1">
        <f t="array" ref="AL21">SUMPRODUCT(SIOM!$C$48:$AR$89*(SIOM!$B$48:$B$89='FoGPbEaIC-isic'!$A21)*(SIOM!$C$47:$AR$47='FoGPbEaIC-isic'!AL$1))/SUMPRODUCT(SIOM!$C$48:$AR$89*(SIOM!$B$48:$B$89='FoGPbEaIC-isic'!$A21))</f>
        <v>9.196294038637632E-3</v>
      </c>
      <c r="AM21" s="13" cm="1">
        <f t="array" ref="AM21">SUMPRODUCT(SIOM!$C$48:$AR$89*(SIOM!$B$48:$B$89='FoGPbEaIC-isic'!$A21)*(SIOM!$C$47:$AR$47='FoGPbEaIC-isic'!AM$1))/SUMPRODUCT(SIOM!$C$48:$AR$89*(SIOM!$B$48:$B$89='FoGPbEaIC-isic'!$A21))</f>
        <v>7.8636890201262966E-3</v>
      </c>
      <c r="AN21" s="13" cm="1">
        <f t="array" ref="AN21">SUMPRODUCT(SIOM!$C$48:$AR$89*(SIOM!$B$48:$B$89='FoGPbEaIC-isic'!$A21)*(SIOM!$C$47:$AR$47='FoGPbEaIC-isic'!AN$1))/SUMPRODUCT(SIOM!$C$48:$AR$89*(SIOM!$B$48:$B$89='FoGPbEaIC-isic'!$A21))</f>
        <v>1.7930794258979256E-3</v>
      </c>
      <c r="AO21" s="13" cm="1">
        <f t="array" ref="AO21">SUMPRODUCT(SIOM!$C$48:$AR$89*(SIOM!$B$48:$B$89='FoGPbEaIC-isic'!$A21)*(SIOM!$C$47:$AR$47='FoGPbEaIC-isic'!AO$1))/SUMPRODUCT(SIOM!$C$48:$AR$89*(SIOM!$B$48:$B$89='FoGPbEaIC-isic'!$A21))</f>
        <v>2.2944555714764477E-3</v>
      </c>
      <c r="AP21" s="13" cm="1">
        <f t="array" ref="AP21">SUMPRODUCT(SIOM!$C$48:$AR$89*(SIOM!$B$48:$B$89='FoGPbEaIC-isic'!$A21)*(SIOM!$C$47:$AR$47='FoGPbEaIC-isic'!AP$1))/SUMPRODUCT(SIOM!$C$48:$AR$89*(SIOM!$B$48:$B$89='FoGPbEaIC-isic'!$A21))</f>
        <v>3.1507532516881873E-3</v>
      </c>
      <c r="AQ21" s="13" cm="1">
        <f t="array" ref="AQ21">SUMPRODUCT(SIOM!$C$48:$AR$89*(SIOM!$B$48:$B$89='FoGPbEaIC-isic'!$A21)*(SIOM!$C$47:$AR$47='FoGPbEaIC-isic'!AQ$1))/SUMPRODUCT(SIOM!$C$48:$AR$89*(SIOM!$B$48:$B$89='FoGPbEaIC-isic'!$A21))</f>
        <v>0</v>
      </c>
      <c r="AR21" s="13"/>
    </row>
    <row r="22" spans="1:44" x14ac:dyDescent="0.25">
      <c r="A22" t="s">
        <v>109</v>
      </c>
      <c r="B22" s="13" cm="1">
        <f t="array" ref="B22">SUMPRODUCT(SIOM!$C$48:$AR$89*(SIOM!$B$48:$B$89='FoGPbEaIC-isic'!$A22)*(SIOM!$C$47:$AR$47='FoGPbEaIC-isic'!B$1))/SUMPRODUCT(SIOM!$C$48:$AR$89*(SIOM!$B$48:$B$89='FoGPbEaIC-isic'!$A22))</f>
        <v>3.8020586184877299E-3</v>
      </c>
      <c r="C22" s="13" cm="1">
        <f t="array" ref="C22">SUMPRODUCT(SIOM!$C$48:$AR$89*(SIOM!$B$48:$B$89='FoGPbEaIC-isic'!$A22)*(SIOM!$C$47:$AR$47='FoGPbEaIC-isic'!C$1))/SUMPRODUCT(SIOM!$C$48:$AR$89*(SIOM!$B$48:$B$89='FoGPbEaIC-isic'!$A22))</f>
        <v>4.2078383557272189E-4</v>
      </c>
      <c r="D22" s="13" cm="1">
        <f t="array" ref="D22">SUMPRODUCT(SIOM!$C$48:$AR$89*(SIOM!$B$48:$B$89='FoGPbEaIC-isic'!$A22)*(SIOM!$C$47:$AR$47='FoGPbEaIC-isic'!D$1))/SUMPRODUCT(SIOM!$C$48:$AR$89*(SIOM!$B$48:$B$89='FoGPbEaIC-isic'!$A22))</f>
        <v>1.0161960622805202E-6</v>
      </c>
      <c r="E22" s="13" cm="1">
        <f t="array" ref="E22">SUMPRODUCT(SIOM!$C$48:$AR$89*(SIOM!$B$48:$B$89='FoGPbEaIC-isic'!$A22)*(SIOM!$C$47:$AR$47='FoGPbEaIC-isic'!E$1))/SUMPRODUCT(SIOM!$C$48:$AR$89*(SIOM!$B$48:$B$89='FoGPbEaIC-isic'!$A22))</f>
        <v>4.9210003690750275E-4</v>
      </c>
      <c r="F22" s="13" cm="1">
        <f t="array" ref="F22">SUMPRODUCT(SIOM!$C$48:$AR$89*(SIOM!$B$48:$B$89='FoGPbEaIC-isic'!$A22)*(SIOM!$C$47:$AR$47='FoGPbEaIC-isic'!F$1))/SUMPRODUCT(SIOM!$C$48:$AR$89*(SIOM!$B$48:$B$89='FoGPbEaIC-isic'!$A22))</f>
        <v>5.8583337727083664E-6</v>
      </c>
      <c r="G22" s="13" cm="1">
        <f t="array" ref="G22">SUMPRODUCT(SIOM!$C$48:$AR$89*(SIOM!$B$48:$B$89='FoGPbEaIC-isic'!$A22)*(SIOM!$C$47:$AR$47='FoGPbEaIC-isic'!G$1))/SUMPRODUCT(SIOM!$C$48:$AR$89*(SIOM!$B$48:$B$89='FoGPbEaIC-isic'!$A22))</f>
        <v>3.9133669601691887E-3</v>
      </c>
      <c r="H22" s="13" cm="1">
        <f t="array" ref="H22">SUMPRODUCT(SIOM!$C$48:$AR$89*(SIOM!$B$48:$B$89='FoGPbEaIC-isic'!$A22)*(SIOM!$C$47:$AR$47='FoGPbEaIC-isic'!H$1))/SUMPRODUCT(SIOM!$C$48:$AR$89*(SIOM!$B$48:$B$89='FoGPbEaIC-isic'!$A22))</f>
        <v>2.038700152902511E-3</v>
      </c>
      <c r="I22" s="13" cm="1">
        <f t="array" ref="I22">SUMPRODUCT(SIOM!$C$48:$AR$89*(SIOM!$B$48:$B$89='FoGPbEaIC-isic'!$A22)*(SIOM!$C$47:$AR$47='FoGPbEaIC-isic'!I$1))/SUMPRODUCT(SIOM!$C$48:$AR$89*(SIOM!$B$48:$B$89='FoGPbEaIC-isic'!$A22))</f>
        <v>1.2126750909506317E-3</v>
      </c>
      <c r="J22" s="13" cm="1">
        <f t="array" ref="J22">SUMPRODUCT(SIOM!$C$48:$AR$89*(SIOM!$B$48:$B$89='FoGPbEaIC-isic'!$A22)*(SIOM!$C$47:$AR$47='FoGPbEaIC-isic'!J$1))/SUMPRODUCT(SIOM!$C$48:$AR$89*(SIOM!$B$48:$B$89='FoGPbEaIC-isic'!$A22))</f>
        <v>1.7750751331306349E-3</v>
      </c>
      <c r="K22" s="13" cm="1">
        <f t="array" ref="K22">SUMPRODUCT(SIOM!$C$48:$AR$89*(SIOM!$B$48:$B$89='FoGPbEaIC-isic'!$A22)*(SIOM!$C$47:$AR$47='FoGPbEaIC-isic'!K$1))/SUMPRODUCT(SIOM!$C$48:$AR$89*(SIOM!$B$48:$B$89='FoGPbEaIC-isic'!$A22))</f>
        <v>3.5560086000339785E-3</v>
      </c>
      <c r="L22" s="13" cm="1">
        <f t="array" ref="L22">SUMPRODUCT(SIOM!$C$48:$AR$89*(SIOM!$B$48:$B$89='FoGPbEaIC-isic'!$A22)*(SIOM!$C$47:$AR$47='FoGPbEaIC-isic'!L$1))/SUMPRODUCT(SIOM!$C$48:$AR$89*(SIOM!$B$48:$B$89='FoGPbEaIC-isic'!$A22))</f>
        <v>0</v>
      </c>
      <c r="M22" s="13" cm="1">
        <f t="array" ref="M22">SUMPRODUCT(SIOM!$C$48:$AR$89*(SIOM!$B$48:$B$89='FoGPbEaIC-isic'!$A22)*(SIOM!$C$47:$AR$47='FoGPbEaIC-isic'!M$1))/SUMPRODUCT(SIOM!$C$48:$AR$89*(SIOM!$B$48:$B$89='FoGPbEaIC-isic'!$A22))</f>
        <v>7.2233255417494145E-3</v>
      </c>
      <c r="N22" s="13" cm="1">
        <f t="array" ref="N22">SUMPRODUCT(SIOM!$C$48:$AR$89*(SIOM!$B$48:$B$89='FoGPbEaIC-isic'!$A22)*(SIOM!$C$47:$AR$47='FoGPbEaIC-isic'!N$1))/SUMPRODUCT(SIOM!$C$48:$AR$89*(SIOM!$B$48:$B$89='FoGPbEaIC-isic'!$A22))</f>
        <v>6.4676004850700367E-3</v>
      </c>
      <c r="O22" s="13" cm="1">
        <f t="array" ref="O22">SUMPRODUCT(SIOM!$C$48:$AR$89*(SIOM!$B$48:$B$89='FoGPbEaIC-isic'!$A22)*(SIOM!$C$47:$AR$47='FoGPbEaIC-isic'!O$1))/SUMPRODUCT(SIOM!$C$48:$AR$89*(SIOM!$B$48:$B$89='FoGPbEaIC-isic'!$A22))</f>
        <v>2.5516472258688338E-3</v>
      </c>
      <c r="P22" s="13" cm="1">
        <f t="array" ref="P22">SUMPRODUCT(SIOM!$C$48:$AR$89*(SIOM!$B$48:$B$89='FoGPbEaIC-isic'!$A22)*(SIOM!$C$47:$AR$47='FoGPbEaIC-isic'!P$1))/SUMPRODUCT(SIOM!$C$48:$AR$89*(SIOM!$B$48:$B$89='FoGPbEaIC-isic'!$A22))</f>
        <v>2.1057281234343173E-3</v>
      </c>
      <c r="Q22" s="13" cm="1">
        <f t="array" ref="Q22">SUMPRODUCT(SIOM!$C$48:$AR$89*(SIOM!$B$48:$B$89='FoGPbEaIC-isic'!$A22)*(SIOM!$C$47:$AR$47='FoGPbEaIC-isic'!Q$1))/SUMPRODUCT(SIOM!$C$48:$AR$89*(SIOM!$B$48:$B$89='FoGPbEaIC-isic'!$A22))</f>
        <v>2.2331968341564288E-2</v>
      </c>
      <c r="R22" s="13" cm="1">
        <f t="array" ref="R22">SUMPRODUCT(SIOM!$C$48:$AR$89*(SIOM!$B$48:$B$89='FoGPbEaIC-isic'!$A22)*(SIOM!$C$47:$AR$47='FoGPbEaIC-isic'!R$1))/SUMPRODUCT(SIOM!$C$48:$AR$89*(SIOM!$B$48:$B$89='FoGPbEaIC-isic'!$A22))</f>
        <v>0</v>
      </c>
      <c r="S22" s="13" cm="1">
        <f t="array" ref="S22">SUMPRODUCT(SIOM!$C$48:$AR$89*(SIOM!$B$48:$B$89='FoGPbEaIC-isic'!$A22)*(SIOM!$C$47:$AR$47='FoGPbEaIC-isic'!S$1))/SUMPRODUCT(SIOM!$C$48:$AR$89*(SIOM!$B$48:$B$89='FoGPbEaIC-isic'!$A22))</f>
        <v>4.198667814900086E-2</v>
      </c>
      <c r="T22" s="13" cm="1">
        <f t="array" ref="T22">SUMPRODUCT(SIOM!$C$48:$AR$89*(SIOM!$B$48:$B$89='FoGPbEaIC-isic'!$A22)*(SIOM!$C$47:$AR$47='FoGPbEaIC-isic'!T$1))/SUMPRODUCT(SIOM!$C$48:$AR$89*(SIOM!$B$48:$B$89='FoGPbEaIC-isic'!$A22))</f>
        <v>4.5630561755625465E-2</v>
      </c>
      <c r="U22" s="13" cm="1">
        <f t="array" ref="U22">SUMPRODUCT(SIOM!$C$48:$AR$89*(SIOM!$B$48:$B$89='FoGPbEaIC-isic'!$A22)*(SIOM!$C$47:$AR$47='FoGPbEaIC-isic'!U$1))/SUMPRODUCT(SIOM!$C$48:$AR$89*(SIOM!$B$48:$B$89='FoGPbEaIC-isic'!$A22))</f>
        <v>4.3779328283449617E-2</v>
      </c>
      <c r="V22" s="13" cm="1">
        <f t="array" ref="V22">SUMPRODUCT(SIOM!$C$48:$AR$89*(SIOM!$B$48:$B$89='FoGPbEaIC-isic'!$A22)*(SIOM!$C$47:$AR$47='FoGPbEaIC-isic'!V$1))/SUMPRODUCT(SIOM!$C$48:$AR$89*(SIOM!$B$48:$B$89='FoGPbEaIC-isic'!$A22))</f>
        <v>8.5754289764905053E-2</v>
      </c>
      <c r="W22" s="13" cm="1">
        <f t="array" ref="W22">SUMPRODUCT(SIOM!$C$48:$AR$89*(SIOM!$B$48:$B$89='FoGPbEaIC-isic'!$A22)*(SIOM!$C$47:$AR$47='FoGPbEaIC-isic'!W$1))/SUMPRODUCT(SIOM!$C$48:$AR$89*(SIOM!$B$48:$B$89='FoGPbEaIC-isic'!$A22))</f>
        <v>4.1541444782275026E-2</v>
      </c>
      <c r="X22" s="13" cm="1">
        <f t="array" ref="X22">SUMPRODUCT(SIOM!$C$48:$AR$89*(SIOM!$B$48:$B$89='FoGPbEaIC-isic'!$A22)*(SIOM!$C$47:$AR$47='FoGPbEaIC-isic'!X$1))/SUMPRODUCT(SIOM!$C$48:$AR$89*(SIOM!$B$48:$B$89='FoGPbEaIC-isic'!$A22))</f>
        <v>0.41851936472228568</v>
      </c>
      <c r="Y22" s="13" cm="1">
        <f t="array" ref="Y22">SUMPRODUCT(SIOM!$C$48:$AR$89*(SIOM!$B$48:$B$89='FoGPbEaIC-isic'!$A22)*(SIOM!$C$47:$AR$47='FoGPbEaIC-isic'!Y$1))/SUMPRODUCT(SIOM!$C$48:$AR$89*(SIOM!$B$48:$B$89='FoGPbEaIC-isic'!$A22))</f>
        <v>5.7294504297087821E-3</v>
      </c>
      <c r="Z22" s="13" cm="1">
        <f t="array" ref="Z22">SUMPRODUCT(SIOM!$C$48:$AR$89*(SIOM!$B$48:$B$89='FoGPbEaIC-isic'!$A22)*(SIOM!$C$47:$AR$47='FoGPbEaIC-isic'!Z$1))/SUMPRODUCT(SIOM!$C$48:$AR$89*(SIOM!$B$48:$B$89='FoGPbEaIC-isic'!$A22))</f>
        <v>3.8786593808901072E-3</v>
      </c>
      <c r="AA22" s="13" cm="1">
        <f t="array" ref="AA22">SUMPRODUCT(SIOM!$C$48:$AR$89*(SIOM!$B$48:$B$89='FoGPbEaIC-isic'!$A22)*(SIOM!$C$47:$AR$47='FoGPbEaIC-isic'!AA$1))/SUMPRODUCT(SIOM!$C$48:$AR$89*(SIOM!$B$48:$B$89='FoGPbEaIC-isic'!$A22))</f>
        <v>9.0020934449043825E-4</v>
      </c>
      <c r="AB22" s="13" cm="1">
        <f t="array" ref="AB22">SUMPRODUCT(SIOM!$C$48:$AR$89*(SIOM!$B$48:$B$89='FoGPbEaIC-isic'!$A22)*(SIOM!$C$47:$AR$47='FoGPbEaIC-isic'!AB$1))/SUMPRODUCT(SIOM!$C$48:$AR$89*(SIOM!$B$48:$B$89='FoGPbEaIC-isic'!$A22))</f>
        <v>4.1902402806359628E-3</v>
      </c>
      <c r="AC22" s="13" cm="1">
        <f t="array" ref="AC22">SUMPRODUCT(SIOM!$C$48:$AR$89*(SIOM!$B$48:$B$89='FoGPbEaIC-isic'!$A22)*(SIOM!$C$47:$AR$47='FoGPbEaIC-isic'!AC$1))/SUMPRODUCT(SIOM!$C$48:$AR$89*(SIOM!$B$48:$B$89='FoGPbEaIC-isic'!$A22))</f>
        <v>6.3598071436522019E-2</v>
      </c>
      <c r="AD22" s="13" cm="1">
        <f t="array" ref="AD22">SUMPRODUCT(SIOM!$C$48:$AR$89*(SIOM!$B$48:$B$89='FoGPbEaIC-isic'!$A22)*(SIOM!$C$47:$AR$47='FoGPbEaIC-isic'!AD$1))/SUMPRODUCT(SIOM!$C$48:$AR$89*(SIOM!$B$48:$B$89='FoGPbEaIC-isic'!$A22))</f>
        <v>1.4950467787951749E-2</v>
      </c>
      <c r="AE22" s="13" cm="1">
        <f t="array" ref="AE22">SUMPRODUCT(SIOM!$C$48:$AR$89*(SIOM!$B$48:$B$89='FoGPbEaIC-isic'!$A22)*(SIOM!$C$47:$AR$47='FoGPbEaIC-isic'!AE$1))/SUMPRODUCT(SIOM!$C$48:$AR$89*(SIOM!$B$48:$B$89='FoGPbEaIC-isic'!$A22))</f>
        <v>7.7915839177021273E-2</v>
      </c>
      <c r="AF22" s="13" cm="1">
        <f t="array" ref="AF22">SUMPRODUCT(SIOM!$C$48:$AR$89*(SIOM!$B$48:$B$89='FoGPbEaIC-isic'!$A22)*(SIOM!$C$47:$AR$47='FoGPbEaIC-isic'!AF$1))/SUMPRODUCT(SIOM!$C$48:$AR$89*(SIOM!$B$48:$B$89='FoGPbEaIC-isic'!$A22))</f>
        <v>1.8102251357668851E-3</v>
      </c>
      <c r="AG22" s="13" cm="1">
        <f t="array" ref="AG22">SUMPRODUCT(SIOM!$C$48:$AR$89*(SIOM!$B$48:$B$89='FoGPbEaIC-isic'!$A22)*(SIOM!$C$47:$AR$47='FoGPbEaIC-isic'!AG$1))/SUMPRODUCT(SIOM!$C$48:$AR$89*(SIOM!$B$48:$B$89='FoGPbEaIC-isic'!$A22))</f>
        <v>7.5572505667937924E-4</v>
      </c>
      <c r="AH22" s="13" cm="1">
        <f t="array" ref="AH22">SUMPRODUCT(SIOM!$C$48:$AR$89*(SIOM!$B$48:$B$89='FoGPbEaIC-isic'!$A22)*(SIOM!$C$47:$AR$47='FoGPbEaIC-isic'!AH$1))/SUMPRODUCT(SIOM!$C$48:$AR$89*(SIOM!$B$48:$B$89='FoGPbEaIC-isic'!$A22))</f>
        <v>2.7417002056275151E-3</v>
      </c>
      <c r="AI22" s="13" cm="1">
        <f t="array" ref="AI22">SUMPRODUCT(SIOM!$C$48:$AR$89*(SIOM!$B$48:$B$89='FoGPbEaIC-isic'!$A22)*(SIOM!$C$47:$AR$47='FoGPbEaIC-isic'!AI$1))/SUMPRODUCT(SIOM!$C$48:$AR$89*(SIOM!$B$48:$B$89='FoGPbEaIC-isic'!$A22))</f>
        <v>2.3550501766287633E-3</v>
      </c>
      <c r="AJ22" s="13" cm="1">
        <f t="array" ref="AJ22">SUMPRODUCT(SIOM!$C$48:$AR$89*(SIOM!$B$48:$B$89='FoGPbEaIC-isic'!$A22)*(SIOM!$C$47:$AR$47='FoGPbEaIC-isic'!AJ$1))/SUMPRODUCT(SIOM!$C$48:$AR$89*(SIOM!$B$48:$B$89='FoGPbEaIC-isic'!$A22))</f>
        <v>1.7809334669033432E-3</v>
      </c>
      <c r="AK22" s="13" cm="1">
        <f t="array" ref="AK22">SUMPRODUCT(SIOM!$C$48:$AR$89*(SIOM!$B$48:$B$89='FoGPbEaIC-isic'!$A22)*(SIOM!$C$47:$AR$47='FoGPbEaIC-isic'!AK$1))/SUMPRODUCT(SIOM!$C$48:$AR$89*(SIOM!$B$48:$B$89='FoGPbEaIC-isic'!$A22))</f>
        <v>2.642108531491473E-3</v>
      </c>
      <c r="AL22" s="13" cm="1">
        <f t="array" ref="AL22">SUMPRODUCT(SIOM!$C$48:$AR$89*(SIOM!$B$48:$B$89='FoGPbEaIC-isic'!$A22)*(SIOM!$C$47:$AR$47='FoGPbEaIC-isic'!AL$1))/SUMPRODUCT(SIOM!$C$48:$AR$89*(SIOM!$B$48:$B$89='FoGPbEaIC-isic'!$A22))</f>
        <v>1.0339959108830265E-2</v>
      </c>
      <c r="AM22" s="13" cm="1">
        <f t="array" ref="AM22">SUMPRODUCT(SIOM!$C$48:$AR$89*(SIOM!$B$48:$B$89='FoGPbEaIC-isic'!$A22)*(SIOM!$C$47:$AR$47='FoGPbEaIC-isic'!AM$1))/SUMPRODUCT(SIOM!$C$48:$AR$89*(SIOM!$B$48:$B$89='FoGPbEaIC-isic'!$A22))</f>
        <v>6.1325037932711171E-2</v>
      </c>
      <c r="AN22" s="13" cm="1">
        <f t="array" ref="AN22">SUMPRODUCT(SIOM!$C$48:$AR$89*(SIOM!$B$48:$B$89='FoGPbEaIC-isic'!$A22)*(SIOM!$C$47:$AR$47='FoGPbEaIC-isic'!AN$1))/SUMPRODUCT(SIOM!$C$48:$AR$89*(SIOM!$B$48:$B$89='FoGPbEaIC-isic'!$A22))</f>
        <v>3.0346168942629336E-3</v>
      </c>
      <c r="AO22" s="13" cm="1">
        <f t="array" ref="AO22">SUMPRODUCT(SIOM!$C$48:$AR$89*(SIOM!$B$48:$B$89='FoGPbEaIC-isic'!$A22)*(SIOM!$C$47:$AR$47='FoGPbEaIC-isic'!AO$1))/SUMPRODUCT(SIOM!$C$48:$AR$89*(SIOM!$B$48:$B$89='FoGPbEaIC-isic'!$A22))</f>
        <v>2.7006918692185568E-3</v>
      </c>
      <c r="AP22" s="13" cm="1">
        <f t="array" ref="AP22">SUMPRODUCT(SIOM!$C$48:$AR$89*(SIOM!$B$48:$B$89='FoGPbEaIC-isic'!$A22)*(SIOM!$C$47:$AR$47='FoGPbEaIC-isic'!AP$1))/SUMPRODUCT(SIOM!$C$48:$AR$89*(SIOM!$B$48:$B$89='FoGPbEaIC-isic'!$A22))</f>
        <v>4.2414336514408572E-3</v>
      </c>
      <c r="AQ22" s="13" cm="1">
        <f t="array" ref="AQ22">SUMPRODUCT(SIOM!$C$48:$AR$89*(SIOM!$B$48:$B$89='FoGPbEaIC-isic'!$A22)*(SIOM!$C$47:$AR$47='FoGPbEaIC-isic'!AQ$1))/SUMPRODUCT(SIOM!$C$48:$AR$89*(SIOM!$B$48:$B$89='FoGPbEaIC-isic'!$A22))</f>
        <v>0</v>
      </c>
      <c r="AR22" s="13"/>
    </row>
    <row r="23" spans="1:44" x14ac:dyDescent="0.25">
      <c r="A23" t="s">
        <v>110</v>
      </c>
      <c r="B23" s="13" cm="1">
        <f t="array" ref="B23">SUMPRODUCT(SIOM!$C$48:$AR$89*(SIOM!$B$48:$B$89='FoGPbEaIC-isic'!$A23)*(SIOM!$C$47:$AR$47='FoGPbEaIC-isic'!B$1))/SUMPRODUCT(SIOM!$C$48:$AR$89*(SIOM!$B$48:$B$89='FoGPbEaIC-isic'!$A23))</f>
        <v>1.2338655193258186E-2</v>
      </c>
      <c r="C23" s="13" cm="1">
        <f t="array" ref="C23">SUMPRODUCT(SIOM!$C$48:$AR$89*(SIOM!$B$48:$B$89='FoGPbEaIC-isic'!$A23)*(SIOM!$C$47:$AR$47='FoGPbEaIC-isic'!C$1))/SUMPRODUCT(SIOM!$C$48:$AR$89*(SIOM!$B$48:$B$89='FoGPbEaIC-isic'!$A23))</f>
        <v>0</v>
      </c>
      <c r="D23" s="13" cm="1">
        <f t="array" ref="D23">SUMPRODUCT(SIOM!$C$48:$AR$89*(SIOM!$B$48:$B$89='FoGPbEaIC-isic'!$A23)*(SIOM!$C$47:$AR$47='FoGPbEaIC-isic'!D$1))/SUMPRODUCT(SIOM!$C$48:$AR$89*(SIOM!$B$48:$B$89='FoGPbEaIC-isic'!$A23))</f>
        <v>0</v>
      </c>
      <c r="E23" s="13" cm="1">
        <f t="array" ref="E23">SUMPRODUCT(SIOM!$C$48:$AR$89*(SIOM!$B$48:$B$89='FoGPbEaIC-isic'!$A23)*(SIOM!$C$47:$AR$47='FoGPbEaIC-isic'!E$1))/SUMPRODUCT(SIOM!$C$48:$AR$89*(SIOM!$B$48:$B$89='FoGPbEaIC-isic'!$A23))</f>
        <v>8.8895210326067609E-4</v>
      </c>
      <c r="F23" s="13" cm="1">
        <f t="array" ref="F23">SUMPRODUCT(SIOM!$C$48:$AR$89*(SIOM!$B$48:$B$89='FoGPbEaIC-isic'!$A23)*(SIOM!$C$47:$AR$47='FoGPbEaIC-isic'!F$1))/SUMPRODUCT(SIOM!$C$48:$AR$89*(SIOM!$B$48:$B$89='FoGPbEaIC-isic'!$A23))</f>
        <v>0</v>
      </c>
      <c r="G23" s="13" cm="1">
        <f t="array" ref="G23">SUMPRODUCT(SIOM!$C$48:$AR$89*(SIOM!$B$48:$B$89='FoGPbEaIC-isic'!$A23)*(SIOM!$C$47:$AR$47='FoGPbEaIC-isic'!G$1))/SUMPRODUCT(SIOM!$C$48:$AR$89*(SIOM!$B$48:$B$89='FoGPbEaIC-isic'!$A23))</f>
        <v>1.7334566013583186E-2</v>
      </c>
      <c r="H23" s="13" cm="1">
        <f t="array" ref="H23">SUMPRODUCT(SIOM!$C$48:$AR$89*(SIOM!$B$48:$B$89='FoGPbEaIC-isic'!$A23)*(SIOM!$C$47:$AR$47='FoGPbEaIC-isic'!H$1))/SUMPRODUCT(SIOM!$C$48:$AR$89*(SIOM!$B$48:$B$89='FoGPbEaIC-isic'!$A23))</f>
        <v>1.7779042065213524E-2</v>
      </c>
      <c r="I23" s="13" cm="1">
        <f t="array" ref="I23">SUMPRODUCT(SIOM!$C$48:$AR$89*(SIOM!$B$48:$B$89='FoGPbEaIC-isic'!$A23)*(SIOM!$C$47:$AR$47='FoGPbEaIC-isic'!I$1))/SUMPRODUCT(SIOM!$C$48:$AR$89*(SIOM!$B$48:$B$89='FoGPbEaIC-isic'!$A23))</f>
        <v>4.1958539273903913E-3</v>
      </c>
      <c r="J23" s="13" cm="1">
        <f t="array" ref="J23">SUMPRODUCT(SIOM!$C$48:$AR$89*(SIOM!$B$48:$B$89='FoGPbEaIC-isic'!$A23)*(SIOM!$C$47:$AR$47='FoGPbEaIC-isic'!J$1))/SUMPRODUCT(SIOM!$C$48:$AR$89*(SIOM!$B$48:$B$89='FoGPbEaIC-isic'!$A23))</f>
        <v>1.0791878533584608E-2</v>
      </c>
      <c r="K23" s="13" cm="1">
        <f t="array" ref="K23">SUMPRODUCT(SIOM!$C$48:$AR$89*(SIOM!$B$48:$B$89='FoGPbEaIC-isic'!$A23)*(SIOM!$C$47:$AR$47='FoGPbEaIC-isic'!K$1))/SUMPRODUCT(SIOM!$C$48:$AR$89*(SIOM!$B$48:$B$89='FoGPbEaIC-isic'!$A23))</f>
        <v>1.3618746221953557E-2</v>
      </c>
      <c r="L23" s="13" cm="1">
        <f t="array" ref="L23">SUMPRODUCT(SIOM!$C$48:$AR$89*(SIOM!$B$48:$B$89='FoGPbEaIC-isic'!$A23)*(SIOM!$C$47:$AR$47='FoGPbEaIC-isic'!L$1))/SUMPRODUCT(SIOM!$C$48:$AR$89*(SIOM!$B$48:$B$89='FoGPbEaIC-isic'!$A23))</f>
        <v>2.6134986113698997E-2</v>
      </c>
      <c r="M23" s="13" cm="1">
        <f t="array" ref="M23">SUMPRODUCT(SIOM!$C$48:$AR$89*(SIOM!$B$48:$B$89='FoGPbEaIC-isic'!$A23)*(SIOM!$C$47:$AR$47='FoGPbEaIC-isic'!M$1))/SUMPRODUCT(SIOM!$C$48:$AR$89*(SIOM!$B$48:$B$89='FoGPbEaIC-isic'!$A23))</f>
        <v>6.2228704449896156E-3</v>
      </c>
      <c r="N23" s="13" cm="1">
        <f t="array" ref="N23">SUMPRODUCT(SIOM!$C$48:$AR$89*(SIOM!$B$48:$B$89='FoGPbEaIC-isic'!$A23)*(SIOM!$C$47:$AR$47='FoGPbEaIC-isic'!N$1))/SUMPRODUCT(SIOM!$C$48:$AR$89*(SIOM!$B$48:$B$89='FoGPbEaIC-isic'!$A23))</f>
        <v>1.6712299541300712E-2</v>
      </c>
      <c r="O23" s="13" cm="1">
        <f t="array" ref="O23">SUMPRODUCT(SIOM!$C$48:$AR$89*(SIOM!$B$48:$B$89='FoGPbEaIC-isic'!$A23)*(SIOM!$C$47:$AR$47='FoGPbEaIC-isic'!O$1))/SUMPRODUCT(SIOM!$C$48:$AR$89*(SIOM!$B$48:$B$89='FoGPbEaIC-isic'!$A23))</f>
        <v>1.6427834868257295E-2</v>
      </c>
      <c r="P23" s="13" cm="1">
        <f t="array" ref="P23">SUMPRODUCT(SIOM!$C$48:$AR$89*(SIOM!$B$48:$B$89='FoGPbEaIC-isic'!$A23)*(SIOM!$C$47:$AR$47='FoGPbEaIC-isic'!P$1))/SUMPRODUCT(SIOM!$C$48:$AR$89*(SIOM!$B$48:$B$89='FoGPbEaIC-isic'!$A23))</f>
        <v>0</v>
      </c>
      <c r="Q23" s="13" cm="1">
        <f t="array" ref="Q23">SUMPRODUCT(SIOM!$C$48:$AR$89*(SIOM!$B$48:$B$89='FoGPbEaIC-isic'!$A23)*(SIOM!$C$47:$AR$47='FoGPbEaIC-isic'!Q$1))/SUMPRODUCT(SIOM!$C$48:$AR$89*(SIOM!$B$48:$B$89='FoGPbEaIC-isic'!$A23))</f>
        <v>3.4089536095969694E-2</v>
      </c>
      <c r="R23" s="13" cm="1">
        <f t="array" ref="R23">SUMPRODUCT(SIOM!$C$48:$AR$89*(SIOM!$B$48:$B$89='FoGPbEaIC-isic'!$A23)*(SIOM!$C$47:$AR$47='FoGPbEaIC-isic'!R$1))/SUMPRODUCT(SIOM!$C$48:$AR$89*(SIOM!$B$48:$B$89='FoGPbEaIC-isic'!$A23))</f>
        <v>5.7739216170858143E-2</v>
      </c>
      <c r="S23" s="13" cm="1">
        <f t="array" ref="S23">SUMPRODUCT(SIOM!$C$48:$AR$89*(SIOM!$B$48:$B$89='FoGPbEaIC-isic'!$A23)*(SIOM!$C$47:$AR$47='FoGPbEaIC-isic'!S$1))/SUMPRODUCT(SIOM!$C$48:$AR$89*(SIOM!$B$48:$B$89='FoGPbEaIC-isic'!$A23))</f>
        <v>3.2748995484123307E-2</v>
      </c>
      <c r="T23" s="13" cm="1">
        <f t="array" ref="T23">SUMPRODUCT(SIOM!$C$48:$AR$89*(SIOM!$B$48:$B$89='FoGPbEaIC-isic'!$A23)*(SIOM!$C$47:$AR$47='FoGPbEaIC-isic'!T$1))/SUMPRODUCT(SIOM!$C$48:$AR$89*(SIOM!$B$48:$B$89='FoGPbEaIC-isic'!$A23))</f>
        <v>8.1019094691178017E-2</v>
      </c>
      <c r="U23" s="13" cm="1">
        <f t="array" ref="U23">SUMPRODUCT(SIOM!$C$48:$AR$89*(SIOM!$B$48:$B$89='FoGPbEaIC-isic'!$A23)*(SIOM!$C$47:$AR$47='FoGPbEaIC-isic'!U$1))/SUMPRODUCT(SIOM!$C$48:$AR$89*(SIOM!$B$48:$B$89='FoGPbEaIC-isic'!$A23))</f>
        <v>3.0597731394232469E-2</v>
      </c>
      <c r="V23" s="13" cm="1">
        <f t="array" ref="V23">SUMPRODUCT(SIOM!$C$48:$AR$89*(SIOM!$B$48:$B$89='FoGPbEaIC-isic'!$A23)*(SIOM!$C$47:$AR$47='FoGPbEaIC-isic'!V$1))/SUMPRODUCT(SIOM!$C$48:$AR$89*(SIOM!$B$48:$B$89='FoGPbEaIC-isic'!$A23))</f>
        <v>6.1248799914660583E-2</v>
      </c>
      <c r="W23" s="13" cm="1">
        <f t="array" ref="W23">SUMPRODUCT(SIOM!$C$48:$AR$89*(SIOM!$B$48:$B$89='FoGPbEaIC-isic'!$A23)*(SIOM!$C$47:$AR$47='FoGPbEaIC-isic'!W$1))/SUMPRODUCT(SIOM!$C$48:$AR$89*(SIOM!$B$48:$B$89='FoGPbEaIC-isic'!$A23))</f>
        <v>4.3896454859012189E-2</v>
      </c>
      <c r="X23" s="13" cm="1">
        <f t="array" ref="X23">SUMPRODUCT(SIOM!$C$48:$AR$89*(SIOM!$B$48:$B$89='FoGPbEaIC-isic'!$A23)*(SIOM!$C$47:$AR$47='FoGPbEaIC-isic'!X$1))/SUMPRODUCT(SIOM!$C$48:$AR$89*(SIOM!$B$48:$B$89='FoGPbEaIC-isic'!$A23))</f>
        <v>5.1985918998684336E-2</v>
      </c>
      <c r="Y23" s="13" cm="1">
        <f t="array" ref="Y23">SUMPRODUCT(SIOM!$C$48:$AR$89*(SIOM!$B$48:$B$89='FoGPbEaIC-isic'!$A23)*(SIOM!$C$47:$AR$47='FoGPbEaIC-isic'!Y$1))/SUMPRODUCT(SIOM!$C$48:$AR$89*(SIOM!$B$48:$B$89='FoGPbEaIC-isic'!$A23))</f>
        <v>3.4189097891405604E-2</v>
      </c>
      <c r="Z23" s="13" cm="1">
        <f t="array" ref="Z23">SUMPRODUCT(SIOM!$C$48:$AR$89*(SIOM!$B$48:$B$89='FoGPbEaIC-isic'!$A23)*(SIOM!$C$47:$AR$47='FoGPbEaIC-isic'!Z$1))/SUMPRODUCT(SIOM!$C$48:$AR$89*(SIOM!$B$48:$B$89='FoGPbEaIC-isic'!$A23))</f>
        <v>0</v>
      </c>
      <c r="AA23" s="13" cm="1">
        <f t="array" ref="AA23">SUMPRODUCT(SIOM!$C$48:$AR$89*(SIOM!$B$48:$B$89='FoGPbEaIC-isic'!$A23)*(SIOM!$C$47:$AR$47='FoGPbEaIC-isic'!AA$1))/SUMPRODUCT(SIOM!$C$48:$AR$89*(SIOM!$B$48:$B$89='FoGPbEaIC-isic'!$A23))</f>
        <v>0</v>
      </c>
      <c r="AB23" s="13" cm="1">
        <f t="array" ref="AB23">SUMPRODUCT(SIOM!$C$48:$AR$89*(SIOM!$B$48:$B$89='FoGPbEaIC-isic'!$A23)*(SIOM!$C$47:$AR$47='FoGPbEaIC-isic'!AB$1))/SUMPRODUCT(SIOM!$C$48:$AR$89*(SIOM!$B$48:$B$89='FoGPbEaIC-isic'!$A23))</f>
        <v>3.9647263805426151E-2</v>
      </c>
      <c r="AC23" s="13" cm="1">
        <f t="array" ref="AC23">SUMPRODUCT(SIOM!$C$48:$AR$89*(SIOM!$B$48:$B$89='FoGPbEaIC-isic'!$A23)*(SIOM!$C$47:$AR$47='FoGPbEaIC-isic'!AC$1))/SUMPRODUCT(SIOM!$C$48:$AR$89*(SIOM!$B$48:$B$89='FoGPbEaIC-isic'!$A23))</f>
        <v>6.6244710734985585E-2</v>
      </c>
      <c r="AD23" s="13" cm="1">
        <f t="array" ref="AD23">SUMPRODUCT(SIOM!$C$48:$AR$89*(SIOM!$B$48:$B$89='FoGPbEaIC-isic'!$A23)*(SIOM!$C$47:$AR$47='FoGPbEaIC-isic'!AD$1))/SUMPRODUCT(SIOM!$C$48:$AR$89*(SIOM!$B$48:$B$89='FoGPbEaIC-isic'!$A23))</f>
        <v>4.0340646445969484E-2</v>
      </c>
      <c r="AE23" s="13" cm="1">
        <f t="array" ref="AE23">SUMPRODUCT(SIOM!$C$48:$AR$89*(SIOM!$B$48:$B$89='FoGPbEaIC-isic'!$A23)*(SIOM!$C$47:$AR$47='FoGPbEaIC-isic'!AE$1))/SUMPRODUCT(SIOM!$C$48:$AR$89*(SIOM!$B$48:$B$89='FoGPbEaIC-isic'!$A23))</f>
        <v>6.0590975358247687E-2</v>
      </c>
      <c r="AF23" s="13" cm="1">
        <f t="array" ref="AF23">SUMPRODUCT(SIOM!$C$48:$AR$89*(SIOM!$B$48:$B$89='FoGPbEaIC-isic'!$A23)*(SIOM!$C$47:$AR$47='FoGPbEaIC-isic'!AF$1))/SUMPRODUCT(SIOM!$C$48:$AR$89*(SIOM!$B$48:$B$89='FoGPbEaIC-isic'!$A23))</f>
        <v>1.0702983323258541E-2</v>
      </c>
      <c r="AG23" s="13" cm="1">
        <f t="array" ref="AG23">SUMPRODUCT(SIOM!$C$48:$AR$89*(SIOM!$B$48:$B$89='FoGPbEaIC-isic'!$A23)*(SIOM!$C$47:$AR$47='FoGPbEaIC-isic'!AG$1))/SUMPRODUCT(SIOM!$C$48:$AR$89*(SIOM!$B$48:$B$89='FoGPbEaIC-isic'!$A23))</f>
        <v>5.0314689044554271E-3</v>
      </c>
      <c r="AH23" s="13" cm="1">
        <f t="array" ref="AH23">SUMPRODUCT(SIOM!$C$48:$AR$89*(SIOM!$B$48:$B$89='FoGPbEaIC-isic'!$A23)*(SIOM!$C$47:$AR$47='FoGPbEaIC-isic'!AH$1))/SUMPRODUCT(SIOM!$C$48:$AR$89*(SIOM!$B$48:$B$89='FoGPbEaIC-isic'!$A23))</f>
        <v>1.26231198663016E-2</v>
      </c>
      <c r="AI23" s="13" cm="1">
        <f t="array" ref="AI23">SUMPRODUCT(SIOM!$C$48:$AR$89*(SIOM!$B$48:$B$89='FoGPbEaIC-isic'!$A23)*(SIOM!$C$47:$AR$47='FoGPbEaIC-isic'!AI$1))/SUMPRODUCT(SIOM!$C$48:$AR$89*(SIOM!$B$48:$B$89='FoGPbEaIC-isic'!$A23))</f>
        <v>8.8184048643459075E-3</v>
      </c>
      <c r="AJ23" s="13" cm="1">
        <f t="array" ref="AJ23">SUMPRODUCT(SIOM!$C$48:$AR$89*(SIOM!$B$48:$B$89='FoGPbEaIC-isic'!$A23)*(SIOM!$C$47:$AR$47='FoGPbEaIC-isic'!AJ$1))/SUMPRODUCT(SIOM!$C$48:$AR$89*(SIOM!$B$48:$B$89='FoGPbEaIC-isic'!$A23))</f>
        <v>1.2960921665540659E-2</v>
      </c>
      <c r="AK23" s="13" cm="1">
        <f t="array" ref="AK23">SUMPRODUCT(SIOM!$C$48:$AR$89*(SIOM!$B$48:$B$89='FoGPbEaIC-isic'!$A23)*(SIOM!$C$47:$AR$47='FoGPbEaIC-isic'!AK$1))/SUMPRODUCT(SIOM!$C$48:$AR$89*(SIOM!$B$48:$B$89='FoGPbEaIC-isic'!$A23))</f>
        <v>4.1354051843686651E-2</v>
      </c>
      <c r="AL23" s="13" cm="1">
        <f t="array" ref="AL23">SUMPRODUCT(SIOM!$C$48:$AR$89*(SIOM!$B$48:$B$89='FoGPbEaIC-isic'!$A23)*(SIOM!$C$47:$AR$47='FoGPbEaIC-isic'!AL$1))/SUMPRODUCT(SIOM!$C$48:$AR$89*(SIOM!$B$48:$B$89='FoGPbEaIC-isic'!$A23))</f>
        <v>2.6277424172385589E-2</v>
      </c>
      <c r="AM23" s="13" cm="1">
        <f t="array" ref="AM23">SUMPRODUCT(SIOM!$C$48:$AR$89*(SIOM!$B$48:$B$89='FoGPbEaIC-isic'!$A23)*(SIOM!$C$47:$AR$47='FoGPbEaIC-isic'!AM$1))/SUMPRODUCT(SIOM!$C$48:$AR$89*(SIOM!$B$48:$B$89='FoGPbEaIC-isic'!$A23))</f>
        <v>2.3183870853038434E-2</v>
      </c>
      <c r="AN23" s="13" cm="1">
        <f t="array" ref="AN23">SUMPRODUCT(SIOM!$C$48:$AR$89*(SIOM!$B$48:$B$89='FoGPbEaIC-isic'!$A23)*(SIOM!$C$47:$AR$47='FoGPbEaIC-isic'!AN$1))/SUMPRODUCT(SIOM!$C$48:$AR$89*(SIOM!$B$48:$B$89='FoGPbEaIC-isic'!$A23))</f>
        <v>1.6285602531735586E-2</v>
      </c>
      <c r="AO23" s="13" cm="1">
        <f t="array" ref="AO23">SUMPRODUCT(SIOM!$C$48:$AR$89*(SIOM!$B$48:$B$89='FoGPbEaIC-isic'!$A23)*(SIOM!$C$47:$AR$47='FoGPbEaIC-isic'!AO$1))/SUMPRODUCT(SIOM!$C$48:$AR$89*(SIOM!$B$48:$B$89='FoGPbEaIC-isic'!$A23))</f>
        <v>5.0865839348575893E-2</v>
      </c>
      <c r="AP23" s="13" cm="1">
        <f t="array" ref="AP23">SUMPRODUCT(SIOM!$C$48:$AR$89*(SIOM!$B$48:$B$89='FoGPbEaIC-isic'!$A23)*(SIOM!$C$47:$AR$47='FoGPbEaIC-isic'!AP$1))/SUMPRODUCT(SIOM!$C$48:$AR$89*(SIOM!$B$48:$B$89='FoGPbEaIC-isic'!$A23))</f>
        <v>1.5112185755431494E-2</v>
      </c>
      <c r="AQ23" s="13" cm="1">
        <f t="array" ref="AQ23">SUMPRODUCT(SIOM!$C$48:$AR$89*(SIOM!$B$48:$B$89='FoGPbEaIC-isic'!$A23)*(SIOM!$C$47:$AR$47='FoGPbEaIC-isic'!AQ$1))/SUMPRODUCT(SIOM!$C$48:$AR$89*(SIOM!$B$48:$B$89='FoGPbEaIC-isic'!$A23))</f>
        <v>0</v>
      </c>
      <c r="AR23" s="13"/>
    </row>
    <row r="24" spans="1:44" x14ac:dyDescent="0.25">
      <c r="A24" t="s">
        <v>111</v>
      </c>
      <c r="B24" s="13" cm="1">
        <f t="array" ref="B24">SUMPRODUCT(SIOM!$C$48:$AR$89*(SIOM!$B$48:$B$89='FoGPbEaIC-isic'!$A24)*(SIOM!$C$47:$AR$47='FoGPbEaIC-isic'!B$1))/SUMPRODUCT(SIOM!$C$48:$AR$89*(SIOM!$B$48:$B$89='FoGPbEaIC-isic'!$A24))</f>
        <v>2.8483165617265091E-3</v>
      </c>
      <c r="C24" s="13" cm="1">
        <f t="array" ref="C24">SUMPRODUCT(SIOM!$C$48:$AR$89*(SIOM!$B$48:$B$89='FoGPbEaIC-isic'!$A24)*(SIOM!$C$47:$AR$47='FoGPbEaIC-isic'!C$1))/SUMPRODUCT(SIOM!$C$48:$AR$89*(SIOM!$B$48:$B$89='FoGPbEaIC-isic'!$A24))</f>
        <v>3.3471916395615806E-3</v>
      </c>
      <c r="D24" s="13" cm="1">
        <f t="array" ref="D24">SUMPRODUCT(SIOM!$C$48:$AR$89*(SIOM!$B$48:$B$89='FoGPbEaIC-isic'!$A24)*(SIOM!$C$47:$AR$47='FoGPbEaIC-isic'!D$1))/SUMPRODUCT(SIOM!$C$48:$AR$89*(SIOM!$B$48:$B$89='FoGPbEaIC-isic'!$A24))</f>
        <v>1.9831771939740606E-4</v>
      </c>
      <c r="E24" s="13" cm="1">
        <f t="array" ref="E24">SUMPRODUCT(SIOM!$C$48:$AR$89*(SIOM!$B$48:$B$89='FoGPbEaIC-isic'!$A24)*(SIOM!$C$47:$AR$47='FoGPbEaIC-isic'!E$1))/SUMPRODUCT(SIOM!$C$48:$AR$89*(SIOM!$B$48:$B$89='FoGPbEaIC-isic'!$A24))</f>
        <v>5.904705611700636E-3</v>
      </c>
      <c r="F24" s="13" cm="1">
        <f t="array" ref="F24">SUMPRODUCT(SIOM!$C$48:$AR$89*(SIOM!$B$48:$B$89='FoGPbEaIC-isic'!$A24)*(SIOM!$C$47:$AR$47='FoGPbEaIC-isic'!F$1))/SUMPRODUCT(SIOM!$C$48:$AR$89*(SIOM!$B$48:$B$89='FoGPbEaIC-isic'!$A24))</f>
        <v>0</v>
      </c>
      <c r="G24" s="13" cm="1">
        <f t="array" ref="G24">SUMPRODUCT(SIOM!$C$48:$AR$89*(SIOM!$B$48:$B$89='FoGPbEaIC-isic'!$A24)*(SIOM!$C$47:$AR$47='FoGPbEaIC-isic'!G$1))/SUMPRODUCT(SIOM!$C$48:$AR$89*(SIOM!$B$48:$B$89='FoGPbEaIC-isic'!$A24))</f>
        <v>0</v>
      </c>
      <c r="H24" s="13" cm="1">
        <f t="array" ref="H24">SUMPRODUCT(SIOM!$C$48:$AR$89*(SIOM!$B$48:$B$89='FoGPbEaIC-isic'!$A24)*(SIOM!$C$47:$AR$47='FoGPbEaIC-isic'!H$1))/SUMPRODUCT(SIOM!$C$48:$AR$89*(SIOM!$B$48:$B$89='FoGPbEaIC-isic'!$A24))</f>
        <v>1.6868111207796485E-3</v>
      </c>
      <c r="I24" s="13" cm="1">
        <f t="array" ref="I24">SUMPRODUCT(SIOM!$C$48:$AR$89*(SIOM!$B$48:$B$89='FoGPbEaIC-isic'!$A24)*(SIOM!$C$47:$AR$47='FoGPbEaIC-isic'!I$1))/SUMPRODUCT(SIOM!$C$48:$AR$89*(SIOM!$B$48:$B$89='FoGPbEaIC-isic'!$A24))</f>
        <v>2.1169701782577776E-3</v>
      </c>
      <c r="J24" s="13" cm="1">
        <f t="array" ref="J24">SUMPRODUCT(SIOM!$C$48:$AR$89*(SIOM!$B$48:$B$89='FoGPbEaIC-isic'!$A24)*(SIOM!$C$47:$AR$47='FoGPbEaIC-isic'!J$1))/SUMPRODUCT(SIOM!$C$48:$AR$89*(SIOM!$B$48:$B$89='FoGPbEaIC-isic'!$A24))</f>
        <v>9.2308650936158716E-3</v>
      </c>
      <c r="K24" s="13" cm="1">
        <f t="array" ref="K24">SUMPRODUCT(SIOM!$C$48:$AR$89*(SIOM!$B$48:$B$89='FoGPbEaIC-isic'!$A24)*(SIOM!$C$47:$AR$47='FoGPbEaIC-isic'!K$1))/SUMPRODUCT(SIOM!$C$48:$AR$89*(SIOM!$B$48:$B$89='FoGPbEaIC-isic'!$A24))</f>
        <v>3.8694006233728324E-3</v>
      </c>
      <c r="L24" s="13" cm="1">
        <f t="array" ref="L24">SUMPRODUCT(SIOM!$C$48:$AR$89*(SIOM!$B$48:$B$89='FoGPbEaIC-isic'!$A24)*(SIOM!$C$47:$AR$47='FoGPbEaIC-isic'!L$1))/SUMPRODUCT(SIOM!$C$48:$AR$89*(SIOM!$B$48:$B$89='FoGPbEaIC-isic'!$A24))</f>
        <v>3.787706939411311E-3</v>
      </c>
      <c r="M24" s="13" cm="1">
        <f t="array" ref="M24">SUMPRODUCT(SIOM!$C$48:$AR$89*(SIOM!$B$48:$B$89='FoGPbEaIC-isic'!$A24)*(SIOM!$C$47:$AR$47='FoGPbEaIC-isic'!M$1))/SUMPRODUCT(SIOM!$C$48:$AR$89*(SIOM!$B$48:$B$89='FoGPbEaIC-isic'!$A24))</f>
        <v>0</v>
      </c>
      <c r="N24" s="13" cm="1">
        <f t="array" ref="N24">SUMPRODUCT(SIOM!$C$48:$AR$89*(SIOM!$B$48:$B$89='FoGPbEaIC-isic'!$A24)*(SIOM!$C$47:$AR$47='FoGPbEaIC-isic'!N$1))/SUMPRODUCT(SIOM!$C$48:$AR$89*(SIOM!$B$48:$B$89='FoGPbEaIC-isic'!$A24))</f>
        <v>1.3044549520828653E-3</v>
      </c>
      <c r="O24" s="13" cm="1">
        <f t="array" ref="O24">SUMPRODUCT(SIOM!$C$48:$AR$89*(SIOM!$B$48:$B$89='FoGPbEaIC-isic'!$A24)*(SIOM!$C$47:$AR$47='FoGPbEaIC-isic'!O$1))/SUMPRODUCT(SIOM!$C$48:$AR$89*(SIOM!$B$48:$B$89='FoGPbEaIC-isic'!$A24))</f>
        <v>1.1027069296656009E-2</v>
      </c>
      <c r="P24" s="13" cm="1">
        <f t="array" ref="P24">SUMPRODUCT(SIOM!$C$48:$AR$89*(SIOM!$B$48:$B$89='FoGPbEaIC-isic'!$A24)*(SIOM!$C$47:$AR$47='FoGPbEaIC-isic'!P$1))/SUMPRODUCT(SIOM!$C$48:$AR$89*(SIOM!$B$48:$B$89='FoGPbEaIC-isic'!$A24))</f>
        <v>3.1612370165147539E-3</v>
      </c>
      <c r="Q24" s="13" cm="1">
        <f t="array" ref="Q24">SUMPRODUCT(SIOM!$C$48:$AR$89*(SIOM!$B$48:$B$89='FoGPbEaIC-isic'!$A24)*(SIOM!$C$47:$AR$47='FoGPbEaIC-isic'!Q$1))/SUMPRODUCT(SIOM!$C$48:$AR$89*(SIOM!$B$48:$B$89='FoGPbEaIC-isic'!$A24))</f>
        <v>0.16047674629754402</v>
      </c>
      <c r="R24" s="13" cm="1">
        <f t="array" ref="R24">SUMPRODUCT(SIOM!$C$48:$AR$89*(SIOM!$B$48:$B$89='FoGPbEaIC-isic'!$A24)*(SIOM!$C$47:$AR$47='FoGPbEaIC-isic'!R$1))/SUMPRODUCT(SIOM!$C$48:$AR$89*(SIOM!$B$48:$B$89='FoGPbEaIC-isic'!$A24))</f>
        <v>4.3304517827774447E-2</v>
      </c>
      <c r="S24" s="13" cm="1">
        <f t="array" ref="S24">SUMPRODUCT(SIOM!$C$48:$AR$89*(SIOM!$B$48:$B$89='FoGPbEaIC-isic'!$A24)*(SIOM!$C$47:$AR$47='FoGPbEaIC-isic'!S$1))/SUMPRODUCT(SIOM!$C$48:$AR$89*(SIOM!$B$48:$B$89='FoGPbEaIC-isic'!$A24))</f>
        <v>1.0193250088397795E-2</v>
      </c>
      <c r="T24" s="13" cm="1">
        <f t="array" ref="T24">SUMPRODUCT(SIOM!$C$48:$AR$89*(SIOM!$B$48:$B$89='FoGPbEaIC-isic'!$A24)*(SIOM!$C$47:$AR$47='FoGPbEaIC-isic'!T$1))/SUMPRODUCT(SIOM!$C$48:$AR$89*(SIOM!$B$48:$B$89='FoGPbEaIC-isic'!$A24))</f>
        <v>2.2656139837722387E-2</v>
      </c>
      <c r="U24" s="13" cm="1">
        <f t="array" ref="U24">SUMPRODUCT(SIOM!$C$48:$AR$89*(SIOM!$B$48:$B$89='FoGPbEaIC-isic'!$A24)*(SIOM!$C$47:$AR$47='FoGPbEaIC-isic'!U$1))/SUMPRODUCT(SIOM!$C$48:$AR$89*(SIOM!$B$48:$B$89='FoGPbEaIC-isic'!$A24))</f>
        <v>1.8074748238650521E-2</v>
      </c>
      <c r="V24" s="13" cm="1">
        <f t="array" ref="V24">SUMPRODUCT(SIOM!$C$48:$AR$89*(SIOM!$B$48:$B$89='FoGPbEaIC-isic'!$A24)*(SIOM!$C$47:$AR$47='FoGPbEaIC-isic'!V$1))/SUMPRODUCT(SIOM!$C$48:$AR$89*(SIOM!$B$48:$B$89='FoGPbEaIC-isic'!$A24))</f>
        <v>2.2572824351505264E-2</v>
      </c>
      <c r="W24" s="13" cm="1">
        <f t="array" ref="W24">SUMPRODUCT(SIOM!$C$48:$AR$89*(SIOM!$B$48:$B$89='FoGPbEaIC-isic'!$A24)*(SIOM!$C$47:$AR$47='FoGPbEaIC-isic'!W$1))/SUMPRODUCT(SIOM!$C$48:$AR$89*(SIOM!$B$48:$B$89='FoGPbEaIC-isic'!$A24))</f>
        <v>9.676492633583389E-3</v>
      </c>
      <c r="X24" s="13" cm="1">
        <f t="array" ref="X24">SUMPRODUCT(SIOM!$C$48:$AR$89*(SIOM!$B$48:$B$89='FoGPbEaIC-isic'!$A24)*(SIOM!$C$47:$AR$47='FoGPbEaIC-isic'!X$1))/SUMPRODUCT(SIOM!$C$48:$AR$89*(SIOM!$B$48:$B$89='FoGPbEaIC-isic'!$A24))</f>
        <v>1.6940627319091295E-2</v>
      </c>
      <c r="Y24" s="13" cm="1">
        <f t="array" ref="Y24">SUMPRODUCT(SIOM!$C$48:$AR$89*(SIOM!$B$48:$B$89='FoGPbEaIC-isic'!$A24)*(SIOM!$C$47:$AR$47='FoGPbEaIC-isic'!Y$1))/SUMPRODUCT(SIOM!$C$48:$AR$89*(SIOM!$B$48:$B$89='FoGPbEaIC-isic'!$A24))</f>
        <v>5.284308034938145E-3</v>
      </c>
      <c r="Z24" s="13" cm="1">
        <f t="array" ref="Z24">SUMPRODUCT(SIOM!$C$48:$AR$89*(SIOM!$B$48:$B$89='FoGPbEaIC-isic'!$A24)*(SIOM!$C$47:$AR$47='FoGPbEaIC-isic'!Z$1))/SUMPRODUCT(SIOM!$C$48:$AR$89*(SIOM!$B$48:$B$89='FoGPbEaIC-isic'!$A24))</f>
        <v>0.53754737256624363</v>
      </c>
      <c r="AA24" s="13" cm="1">
        <f t="array" ref="AA24">SUMPRODUCT(SIOM!$C$48:$AR$89*(SIOM!$B$48:$B$89='FoGPbEaIC-isic'!$A24)*(SIOM!$C$47:$AR$47='FoGPbEaIC-isic'!AA$1))/SUMPRODUCT(SIOM!$C$48:$AR$89*(SIOM!$B$48:$B$89='FoGPbEaIC-isic'!$A24))</f>
        <v>4.1833490614572779E-3</v>
      </c>
      <c r="AB24" s="13" cm="1">
        <f t="array" ref="AB24">SUMPRODUCT(SIOM!$C$48:$AR$89*(SIOM!$B$48:$B$89='FoGPbEaIC-isic'!$A24)*(SIOM!$C$47:$AR$47='FoGPbEaIC-isic'!AB$1))/SUMPRODUCT(SIOM!$C$48:$AR$89*(SIOM!$B$48:$B$89='FoGPbEaIC-isic'!$A24))</f>
        <v>8.9554973500220025E-3</v>
      </c>
      <c r="AC24" s="13" cm="1">
        <f t="array" ref="AC24">SUMPRODUCT(SIOM!$C$48:$AR$89*(SIOM!$B$48:$B$89='FoGPbEaIC-isic'!$A24)*(SIOM!$C$47:$AR$47='FoGPbEaIC-isic'!AC$1))/SUMPRODUCT(SIOM!$C$48:$AR$89*(SIOM!$B$48:$B$89='FoGPbEaIC-isic'!$A24))</f>
        <v>1.8445077311168214E-3</v>
      </c>
      <c r="AD24" s="13" cm="1">
        <f t="array" ref="AD24">SUMPRODUCT(SIOM!$C$48:$AR$89*(SIOM!$B$48:$B$89='FoGPbEaIC-isic'!$A24)*(SIOM!$C$47:$AR$47='FoGPbEaIC-isic'!AD$1))/SUMPRODUCT(SIOM!$C$48:$AR$89*(SIOM!$B$48:$B$89='FoGPbEaIC-isic'!$A24))</f>
        <v>0</v>
      </c>
      <c r="AE24" s="13" cm="1">
        <f t="array" ref="AE24">SUMPRODUCT(SIOM!$C$48:$AR$89*(SIOM!$B$48:$B$89='FoGPbEaIC-isic'!$A24)*(SIOM!$C$47:$AR$47='FoGPbEaIC-isic'!AE$1))/SUMPRODUCT(SIOM!$C$48:$AR$89*(SIOM!$B$48:$B$89='FoGPbEaIC-isic'!$A24))</f>
        <v>6.5279966761083693E-3</v>
      </c>
      <c r="AF24" s="13" cm="1">
        <f t="array" ref="AF24">SUMPRODUCT(SIOM!$C$48:$AR$89*(SIOM!$B$48:$B$89='FoGPbEaIC-isic'!$A24)*(SIOM!$C$47:$AR$47='FoGPbEaIC-isic'!AF$1))/SUMPRODUCT(SIOM!$C$48:$AR$89*(SIOM!$B$48:$B$89='FoGPbEaIC-isic'!$A24))</f>
        <v>5.8429285240969901E-2</v>
      </c>
      <c r="AG24" s="13" cm="1">
        <f t="array" ref="AG24">SUMPRODUCT(SIOM!$C$48:$AR$89*(SIOM!$B$48:$B$89='FoGPbEaIC-isic'!$A24)*(SIOM!$C$47:$AR$47='FoGPbEaIC-isic'!AG$1))/SUMPRODUCT(SIOM!$C$48:$AR$89*(SIOM!$B$48:$B$89='FoGPbEaIC-isic'!$A24))</f>
        <v>1.4701329210632968E-2</v>
      </c>
      <c r="AH24" s="13" cm="1">
        <f t="array" ref="AH24">SUMPRODUCT(SIOM!$C$48:$AR$89*(SIOM!$B$48:$B$89='FoGPbEaIC-isic'!$A24)*(SIOM!$C$47:$AR$47='FoGPbEaIC-isic'!AH$1))/SUMPRODUCT(SIOM!$C$48:$AR$89*(SIOM!$B$48:$B$89='FoGPbEaIC-isic'!$A24))</f>
        <v>2.0285786804688051E-3</v>
      </c>
      <c r="AI24" s="13" cm="1">
        <f t="array" ref="AI24">SUMPRODUCT(SIOM!$C$48:$AR$89*(SIOM!$B$48:$B$89='FoGPbEaIC-isic'!$A24)*(SIOM!$C$47:$AR$47='FoGPbEaIC-isic'!AI$1))/SUMPRODUCT(SIOM!$C$48:$AR$89*(SIOM!$B$48:$B$89='FoGPbEaIC-isic'!$A24))</f>
        <v>1.7600396105555726E-3</v>
      </c>
      <c r="AJ24" s="13" cm="1">
        <f t="array" ref="AJ24">SUMPRODUCT(SIOM!$C$48:$AR$89*(SIOM!$B$48:$B$89='FoGPbEaIC-isic'!$A24)*(SIOM!$C$47:$AR$47='FoGPbEaIC-isic'!AJ$1))/SUMPRODUCT(SIOM!$C$48:$AR$89*(SIOM!$B$48:$B$89='FoGPbEaIC-isic'!$A24))</f>
        <v>0</v>
      </c>
      <c r="AK24" s="13" cm="1">
        <f t="array" ref="AK24">SUMPRODUCT(SIOM!$C$48:$AR$89*(SIOM!$B$48:$B$89='FoGPbEaIC-isic'!$A24)*(SIOM!$C$47:$AR$47='FoGPbEaIC-isic'!AK$1))/SUMPRODUCT(SIOM!$C$48:$AR$89*(SIOM!$B$48:$B$89='FoGPbEaIC-isic'!$A24))</f>
        <v>0</v>
      </c>
      <c r="AL24" s="13" cm="1">
        <f t="array" ref="AL24">SUMPRODUCT(SIOM!$C$48:$AR$89*(SIOM!$B$48:$B$89='FoGPbEaIC-isic'!$A24)*(SIOM!$C$47:$AR$47='FoGPbEaIC-isic'!AL$1))/SUMPRODUCT(SIOM!$C$48:$AR$89*(SIOM!$B$48:$B$89='FoGPbEaIC-isic'!$A24))</f>
        <v>1.0396965326678572E-3</v>
      </c>
      <c r="AM24" s="13" cm="1">
        <f t="array" ref="AM24">SUMPRODUCT(SIOM!$C$48:$AR$89*(SIOM!$B$48:$B$89='FoGPbEaIC-isic'!$A24)*(SIOM!$C$47:$AR$47='FoGPbEaIC-isic'!AM$1))/SUMPRODUCT(SIOM!$C$48:$AR$89*(SIOM!$B$48:$B$89='FoGPbEaIC-isic'!$A24))</f>
        <v>0</v>
      </c>
      <c r="AN24" s="13" cm="1">
        <f t="array" ref="AN24">SUMPRODUCT(SIOM!$C$48:$AR$89*(SIOM!$B$48:$B$89='FoGPbEaIC-isic'!$A24)*(SIOM!$C$47:$AR$47='FoGPbEaIC-isic'!AN$1))/SUMPRODUCT(SIOM!$C$48:$AR$89*(SIOM!$B$48:$B$89='FoGPbEaIC-isic'!$A24))</f>
        <v>0</v>
      </c>
      <c r="AO24" s="13" cm="1">
        <f t="array" ref="AO24">SUMPRODUCT(SIOM!$C$48:$AR$89*(SIOM!$B$48:$B$89='FoGPbEaIC-isic'!$A24)*(SIOM!$C$47:$AR$47='FoGPbEaIC-isic'!AO$1))/SUMPRODUCT(SIOM!$C$48:$AR$89*(SIOM!$B$48:$B$89='FoGPbEaIC-isic'!$A24))</f>
        <v>0</v>
      </c>
      <c r="AP24" s="13" cm="1">
        <f t="array" ref="AP24">SUMPRODUCT(SIOM!$C$48:$AR$89*(SIOM!$B$48:$B$89='FoGPbEaIC-isic'!$A24)*(SIOM!$C$47:$AR$47='FoGPbEaIC-isic'!AP$1))/SUMPRODUCT(SIOM!$C$48:$AR$89*(SIOM!$B$48:$B$89='FoGPbEaIC-isic'!$A24))</f>
        <v>5.3196459574723354E-3</v>
      </c>
      <c r="AQ24" s="13" cm="1">
        <f t="array" ref="AQ24">SUMPRODUCT(SIOM!$C$48:$AR$89*(SIOM!$B$48:$B$89='FoGPbEaIC-isic'!$A24)*(SIOM!$C$47:$AR$47='FoGPbEaIC-isic'!AQ$1))/SUMPRODUCT(SIOM!$C$48:$AR$89*(SIOM!$B$48:$B$89='FoGPbEaIC-isic'!$A24))</f>
        <v>0</v>
      </c>
      <c r="AR24" s="13"/>
    </row>
    <row r="25" spans="1:44" x14ac:dyDescent="0.25">
      <c r="A25" t="s">
        <v>112</v>
      </c>
      <c r="B25" s="13" cm="1">
        <f t="array" ref="B25">SUMPRODUCT(SIOM!$C$48:$AR$89*(SIOM!$B$48:$B$89='FoGPbEaIC-isic'!$A25)*(SIOM!$C$47:$AR$47='FoGPbEaIC-isic'!B$1))/SUMPRODUCT(SIOM!$C$48:$AR$89*(SIOM!$B$48:$B$89='FoGPbEaIC-isic'!$A25))</f>
        <v>0</v>
      </c>
      <c r="C25" s="13" cm="1">
        <f t="array" ref="C25">SUMPRODUCT(SIOM!$C$48:$AR$89*(SIOM!$B$48:$B$89='FoGPbEaIC-isic'!$A25)*(SIOM!$C$47:$AR$47='FoGPbEaIC-isic'!C$1))/SUMPRODUCT(SIOM!$C$48:$AR$89*(SIOM!$B$48:$B$89='FoGPbEaIC-isic'!$A25))</f>
        <v>0</v>
      </c>
      <c r="D25" s="13" cm="1">
        <f t="array" ref="D25">SUMPRODUCT(SIOM!$C$48:$AR$89*(SIOM!$B$48:$B$89='FoGPbEaIC-isic'!$A25)*(SIOM!$C$47:$AR$47='FoGPbEaIC-isic'!D$1))/SUMPRODUCT(SIOM!$C$48:$AR$89*(SIOM!$B$48:$B$89='FoGPbEaIC-isic'!$A25))</f>
        <v>0</v>
      </c>
      <c r="E25" s="13" cm="1">
        <f t="array" ref="E25">SUMPRODUCT(SIOM!$C$48:$AR$89*(SIOM!$B$48:$B$89='FoGPbEaIC-isic'!$A25)*(SIOM!$C$47:$AR$47='FoGPbEaIC-isic'!E$1))/SUMPRODUCT(SIOM!$C$48:$AR$89*(SIOM!$B$48:$B$89='FoGPbEaIC-isic'!$A25))</f>
        <v>0</v>
      </c>
      <c r="F25" s="13" cm="1">
        <f t="array" ref="F25">SUMPRODUCT(SIOM!$C$48:$AR$89*(SIOM!$B$48:$B$89='FoGPbEaIC-isic'!$A25)*(SIOM!$C$47:$AR$47='FoGPbEaIC-isic'!F$1))/SUMPRODUCT(SIOM!$C$48:$AR$89*(SIOM!$B$48:$B$89='FoGPbEaIC-isic'!$A25))</f>
        <v>8.0841168922459632E-6</v>
      </c>
      <c r="G25" s="13" cm="1">
        <f t="array" ref="G25">SUMPRODUCT(SIOM!$C$48:$AR$89*(SIOM!$B$48:$B$89='FoGPbEaIC-isic'!$A25)*(SIOM!$C$47:$AR$47='FoGPbEaIC-isic'!G$1))/SUMPRODUCT(SIOM!$C$48:$AR$89*(SIOM!$B$48:$B$89='FoGPbEaIC-isic'!$A25))</f>
        <v>2.9569004886204984E-2</v>
      </c>
      <c r="H25" s="13" cm="1">
        <f t="array" ref="H25">SUMPRODUCT(SIOM!$C$48:$AR$89*(SIOM!$B$48:$B$89='FoGPbEaIC-isic'!$A25)*(SIOM!$C$47:$AR$47='FoGPbEaIC-isic'!H$1))/SUMPRODUCT(SIOM!$C$48:$AR$89*(SIOM!$B$48:$B$89='FoGPbEaIC-isic'!$A25))</f>
        <v>2.5793512250592197E-2</v>
      </c>
      <c r="I25" s="13" cm="1">
        <f t="array" ref="I25">SUMPRODUCT(SIOM!$C$48:$AR$89*(SIOM!$B$48:$B$89='FoGPbEaIC-isic'!$A25)*(SIOM!$C$47:$AR$47='FoGPbEaIC-isic'!I$1))/SUMPRODUCT(SIOM!$C$48:$AR$89*(SIOM!$B$48:$B$89='FoGPbEaIC-isic'!$A25))</f>
        <v>3.2743731321150495E-3</v>
      </c>
      <c r="J25" s="13" cm="1">
        <f t="array" ref="J25">SUMPRODUCT(SIOM!$C$48:$AR$89*(SIOM!$B$48:$B$89='FoGPbEaIC-isic'!$A25)*(SIOM!$C$47:$AR$47='FoGPbEaIC-isic'!J$1))/SUMPRODUCT(SIOM!$C$48:$AR$89*(SIOM!$B$48:$B$89='FoGPbEaIC-isic'!$A25))</f>
        <v>1.7413498150634102E-2</v>
      </c>
      <c r="K25" s="13" cm="1">
        <f t="array" ref="K25">SUMPRODUCT(SIOM!$C$48:$AR$89*(SIOM!$B$48:$B$89='FoGPbEaIC-isic'!$A25)*(SIOM!$C$47:$AR$47='FoGPbEaIC-isic'!K$1))/SUMPRODUCT(SIOM!$C$48:$AR$89*(SIOM!$B$48:$B$89='FoGPbEaIC-isic'!$A25))</f>
        <v>3.1516800404157046E-2</v>
      </c>
      <c r="L25" s="13" cm="1">
        <f t="array" ref="L25">SUMPRODUCT(SIOM!$C$48:$AR$89*(SIOM!$B$48:$B$89='FoGPbEaIC-isic'!$A25)*(SIOM!$C$47:$AR$47='FoGPbEaIC-isic'!L$1))/SUMPRODUCT(SIOM!$C$48:$AR$89*(SIOM!$B$48:$B$89='FoGPbEaIC-isic'!$A25))</f>
        <v>3.5958888836446511E-2</v>
      </c>
      <c r="M25" s="13" cm="1">
        <f t="array" ref="M25">SUMPRODUCT(SIOM!$C$48:$AR$89*(SIOM!$B$48:$B$89='FoGPbEaIC-isic'!$A25)*(SIOM!$C$47:$AR$47='FoGPbEaIC-isic'!M$1))/SUMPRODUCT(SIOM!$C$48:$AR$89*(SIOM!$B$48:$B$89='FoGPbEaIC-isic'!$A25))</f>
        <v>2.4927169037995281E-3</v>
      </c>
      <c r="N25" s="13" cm="1">
        <f t="array" ref="N25">SUMPRODUCT(SIOM!$C$48:$AR$89*(SIOM!$B$48:$B$89='FoGPbEaIC-isic'!$A25)*(SIOM!$C$47:$AR$47='FoGPbEaIC-isic'!N$1))/SUMPRODUCT(SIOM!$C$48:$AR$89*(SIOM!$B$48:$B$89='FoGPbEaIC-isic'!$A25))</f>
        <v>1.2383943996836832E-2</v>
      </c>
      <c r="O25" s="13" cm="1">
        <f t="array" ref="O25">SUMPRODUCT(SIOM!$C$48:$AR$89*(SIOM!$B$48:$B$89='FoGPbEaIC-isic'!$A25)*(SIOM!$C$47:$AR$47='FoGPbEaIC-isic'!O$1))/SUMPRODUCT(SIOM!$C$48:$AR$89*(SIOM!$B$48:$B$89='FoGPbEaIC-isic'!$A25))</f>
        <v>4.2567095984478852E-2</v>
      </c>
      <c r="P25" s="13" cm="1">
        <f t="array" ref="P25">SUMPRODUCT(SIOM!$C$48:$AR$89*(SIOM!$B$48:$B$89='FoGPbEaIC-isic'!$A25)*(SIOM!$C$47:$AR$47='FoGPbEaIC-isic'!P$1))/SUMPRODUCT(SIOM!$C$48:$AR$89*(SIOM!$B$48:$B$89='FoGPbEaIC-isic'!$A25))</f>
        <v>0</v>
      </c>
      <c r="Q25" s="13" cm="1">
        <f t="array" ref="Q25">SUMPRODUCT(SIOM!$C$48:$AR$89*(SIOM!$B$48:$B$89='FoGPbEaIC-isic'!$A25)*(SIOM!$C$47:$AR$47='FoGPbEaIC-isic'!Q$1))/SUMPRODUCT(SIOM!$C$48:$AR$89*(SIOM!$B$48:$B$89='FoGPbEaIC-isic'!$A25))</f>
        <v>3.3549539996713409E-2</v>
      </c>
      <c r="R25" s="13" cm="1">
        <f t="array" ref="R25">SUMPRODUCT(SIOM!$C$48:$AR$89*(SIOM!$B$48:$B$89='FoGPbEaIC-isic'!$A25)*(SIOM!$C$47:$AR$47='FoGPbEaIC-isic'!R$1))/SUMPRODUCT(SIOM!$C$48:$AR$89*(SIOM!$B$48:$B$89='FoGPbEaIC-isic'!$A25))</f>
        <v>1.8530492451977992E-2</v>
      </c>
      <c r="S25" s="13" cm="1">
        <f t="array" ref="S25">SUMPRODUCT(SIOM!$C$48:$AR$89*(SIOM!$B$48:$B$89='FoGPbEaIC-isic'!$A25)*(SIOM!$C$47:$AR$47='FoGPbEaIC-isic'!S$1))/SUMPRODUCT(SIOM!$C$48:$AR$89*(SIOM!$B$48:$B$89='FoGPbEaIC-isic'!$A25))</f>
        <v>3.9348356597179189E-2</v>
      </c>
      <c r="T25" s="13" cm="1">
        <f t="array" ref="T25">SUMPRODUCT(SIOM!$C$48:$AR$89*(SIOM!$B$48:$B$89='FoGPbEaIC-isic'!$A25)*(SIOM!$C$47:$AR$47='FoGPbEaIC-isic'!T$1))/SUMPRODUCT(SIOM!$C$48:$AR$89*(SIOM!$B$48:$B$89='FoGPbEaIC-isic'!$A25))</f>
        <v>0</v>
      </c>
      <c r="U25" s="13" cm="1">
        <f t="array" ref="U25">SUMPRODUCT(SIOM!$C$48:$AR$89*(SIOM!$B$48:$B$89='FoGPbEaIC-isic'!$A25)*(SIOM!$C$47:$AR$47='FoGPbEaIC-isic'!U$1))/SUMPRODUCT(SIOM!$C$48:$AR$89*(SIOM!$B$48:$B$89='FoGPbEaIC-isic'!$A25))</f>
        <v>3.7787374367547959E-3</v>
      </c>
      <c r="V25" s="13" cm="1">
        <f t="array" ref="V25">SUMPRODUCT(SIOM!$C$48:$AR$89*(SIOM!$B$48:$B$89='FoGPbEaIC-isic'!$A25)*(SIOM!$C$47:$AR$47='FoGPbEaIC-isic'!V$1))/SUMPRODUCT(SIOM!$C$48:$AR$89*(SIOM!$B$48:$B$89='FoGPbEaIC-isic'!$A25))</f>
        <v>9.6591665776986271E-3</v>
      </c>
      <c r="W25" s="13" cm="1">
        <f t="array" ref="W25">SUMPRODUCT(SIOM!$C$48:$AR$89*(SIOM!$B$48:$B$89='FoGPbEaIC-isic'!$A25)*(SIOM!$C$47:$AR$47='FoGPbEaIC-isic'!W$1))/SUMPRODUCT(SIOM!$C$48:$AR$89*(SIOM!$B$48:$B$89='FoGPbEaIC-isic'!$A25))</f>
        <v>2.3284170131179543E-2</v>
      </c>
      <c r="X25" s="13" cm="1">
        <f t="array" ref="X25">SUMPRODUCT(SIOM!$C$48:$AR$89*(SIOM!$B$48:$B$89='FoGPbEaIC-isic'!$A25)*(SIOM!$C$47:$AR$47='FoGPbEaIC-isic'!X$1))/SUMPRODUCT(SIOM!$C$48:$AR$89*(SIOM!$B$48:$B$89='FoGPbEaIC-isic'!$A25))</f>
        <v>2.7784730777095611E-3</v>
      </c>
      <c r="Y25" s="13" cm="1">
        <f t="array" ref="Y25">SUMPRODUCT(SIOM!$C$48:$AR$89*(SIOM!$B$48:$B$89='FoGPbEaIC-isic'!$A25)*(SIOM!$C$47:$AR$47='FoGPbEaIC-isic'!Y$1))/SUMPRODUCT(SIOM!$C$48:$AR$89*(SIOM!$B$48:$B$89='FoGPbEaIC-isic'!$A25))</f>
        <v>6.4838670728244547E-3</v>
      </c>
      <c r="Z25" s="13" cm="1">
        <f t="array" ref="Z25">SUMPRODUCT(SIOM!$C$48:$AR$89*(SIOM!$B$48:$B$89='FoGPbEaIC-isic'!$A25)*(SIOM!$C$47:$AR$47='FoGPbEaIC-isic'!Z$1))/SUMPRODUCT(SIOM!$C$48:$AR$89*(SIOM!$B$48:$B$89='FoGPbEaIC-isic'!$A25))</f>
        <v>6.81591956318751E-2</v>
      </c>
      <c r="AA25" s="13" cm="1">
        <f t="array" ref="AA25">SUMPRODUCT(SIOM!$C$48:$AR$89*(SIOM!$B$48:$B$89='FoGPbEaIC-isic'!$A25)*(SIOM!$C$47:$AR$47='FoGPbEaIC-isic'!AA$1))/SUMPRODUCT(SIOM!$C$48:$AR$89*(SIOM!$B$48:$B$89='FoGPbEaIC-isic'!$A25))</f>
        <v>0</v>
      </c>
      <c r="AB25" s="13" cm="1">
        <f t="array" ref="AB25">SUMPRODUCT(SIOM!$C$48:$AR$89*(SIOM!$B$48:$B$89='FoGPbEaIC-isic'!$A25)*(SIOM!$C$47:$AR$47='FoGPbEaIC-isic'!AB$1))/SUMPRODUCT(SIOM!$C$48:$AR$89*(SIOM!$B$48:$B$89='FoGPbEaIC-isic'!$A25))</f>
        <v>4.9112145710606875E-2</v>
      </c>
      <c r="AC25" s="13" cm="1">
        <f t="array" ref="AC25">SUMPRODUCT(SIOM!$C$48:$AR$89*(SIOM!$B$48:$B$89='FoGPbEaIC-isic'!$A25)*(SIOM!$C$47:$AR$47='FoGPbEaIC-isic'!AC$1))/SUMPRODUCT(SIOM!$C$48:$AR$89*(SIOM!$B$48:$B$89='FoGPbEaIC-isic'!$A25))</f>
        <v>3.077649634342805E-2</v>
      </c>
      <c r="AD25" s="13" cm="1">
        <f t="array" ref="AD25">SUMPRODUCT(SIOM!$C$48:$AR$89*(SIOM!$B$48:$B$89='FoGPbEaIC-isic'!$A25)*(SIOM!$C$47:$AR$47='FoGPbEaIC-isic'!AD$1))/SUMPRODUCT(SIOM!$C$48:$AR$89*(SIOM!$B$48:$B$89='FoGPbEaIC-isic'!$A25))</f>
        <v>0.10122661701907321</v>
      </c>
      <c r="AE25" s="13" cm="1">
        <f t="array" ref="AE25">SUMPRODUCT(SIOM!$C$48:$AR$89*(SIOM!$B$48:$B$89='FoGPbEaIC-isic'!$A25)*(SIOM!$C$47:$AR$47='FoGPbEaIC-isic'!AE$1))/SUMPRODUCT(SIOM!$C$48:$AR$89*(SIOM!$B$48:$B$89='FoGPbEaIC-isic'!$A25))</f>
        <v>3.1435967050892626E-2</v>
      </c>
      <c r="AF25" s="13" cm="1">
        <f t="array" ref="AF25">SUMPRODUCT(SIOM!$C$48:$AR$89*(SIOM!$B$48:$B$89='FoGPbEaIC-isic'!$A25)*(SIOM!$C$47:$AR$47='FoGPbEaIC-isic'!AF$1))/SUMPRODUCT(SIOM!$C$48:$AR$89*(SIOM!$B$48:$B$89='FoGPbEaIC-isic'!$A25))</f>
        <v>7.4086364972030918E-3</v>
      </c>
      <c r="AG25" s="13" cm="1">
        <f t="array" ref="AG25">SUMPRODUCT(SIOM!$C$48:$AR$89*(SIOM!$B$48:$B$89='FoGPbEaIC-isic'!$A25)*(SIOM!$C$47:$AR$47='FoGPbEaIC-isic'!AG$1))/SUMPRODUCT(SIOM!$C$48:$AR$89*(SIOM!$B$48:$B$89='FoGPbEaIC-isic'!$A25))</f>
        <v>0</v>
      </c>
      <c r="AH25" s="13" cm="1">
        <f t="array" ref="AH25">SUMPRODUCT(SIOM!$C$48:$AR$89*(SIOM!$B$48:$B$89='FoGPbEaIC-isic'!$A25)*(SIOM!$C$47:$AR$47='FoGPbEaIC-isic'!AH$1))/SUMPRODUCT(SIOM!$C$48:$AR$89*(SIOM!$B$48:$B$89='FoGPbEaIC-isic'!$A25))</f>
        <v>1.1124770389259259E-2</v>
      </c>
      <c r="AI25" s="13" cm="1">
        <f t="array" ref="AI25">SUMPRODUCT(SIOM!$C$48:$AR$89*(SIOM!$B$48:$B$89='FoGPbEaIC-isic'!$A25)*(SIOM!$C$47:$AR$47='FoGPbEaIC-isic'!AI$1))/SUMPRODUCT(SIOM!$C$48:$AR$89*(SIOM!$B$48:$B$89='FoGPbEaIC-isic'!$A25))</f>
        <v>1.0180042236369672E-2</v>
      </c>
      <c r="AJ25" s="13" cm="1">
        <f t="array" ref="AJ25">SUMPRODUCT(SIOM!$C$48:$AR$89*(SIOM!$B$48:$B$89='FoGPbEaIC-isic'!$A25)*(SIOM!$C$47:$AR$47='FoGPbEaIC-isic'!AJ$1))/SUMPRODUCT(SIOM!$C$48:$AR$89*(SIOM!$B$48:$B$89='FoGPbEaIC-isic'!$A25))</f>
        <v>3.1495719412190273E-2</v>
      </c>
      <c r="AK25" s="13" cm="1">
        <f t="array" ref="AK25">SUMPRODUCT(SIOM!$C$48:$AR$89*(SIOM!$B$48:$B$89='FoGPbEaIC-isic'!$A25)*(SIOM!$C$47:$AR$47='FoGPbEaIC-isic'!AK$1))/SUMPRODUCT(SIOM!$C$48:$AR$89*(SIOM!$B$48:$B$89='FoGPbEaIC-isic'!$A25))</f>
        <v>0</v>
      </c>
      <c r="AL25" s="13" cm="1">
        <f t="array" ref="AL25">SUMPRODUCT(SIOM!$C$48:$AR$89*(SIOM!$B$48:$B$89='FoGPbEaIC-isic'!$A25)*(SIOM!$C$47:$AR$47='FoGPbEaIC-isic'!AL$1))/SUMPRODUCT(SIOM!$C$48:$AR$89*(SIOM!$B$48:$B$89='FoGPbEaIC-isic'!$A25))</f>
        <v>5.0396652368675632E-2</v>
      </c>
      <c r="AM25" s="13" cm="1">
        <f t="array" ref="AM25">SUMPRODUCT(SIOM!$C$48:$AR$89*(SIOM!$B$48:$B$89='FoGPbEaIC-isic'!$A25)*(SIOM!$C$47:$AR$47='FoGPbEaIC-isic'!AM$1))/SUMPRODUCT(SIOM!$C$48:$AR$89*(SIOM!$B$48:$B$89='FoGPbEaIC-isic'!$A25))</f>
        <v>7.2592674986738007E-2</v>
      </c>
      <c r="AN25" s="13" cm="1">
        <f t="array" ref="AN25">SUMPRODUCT(SIOM!$C$48:$AR$89*(SIOM!$B$48:$B$89='FoGPbEaIC-isic'!$A25)*(SIOM!$C$47:$AR$47='FoGPbEaIC-isic'!AN$1))/SUMPRODUCT(SIOM!$C$48:$AR$89*(SIOM!$B$48:$B$89='FoGPbEaIC-isic'!$A25))</f>
        <v>8.7505175947301062E-2</v>
      </c>
      <c r="AO25" s="13" cm="1">
        <f t="array" ref="AO25">SUMPRODUCT(SIOM!$C$48:$AR$89*(SIOM!$B$48:$B$89='FoGPbEaIC-isic'!$A25)*(SIOM!$C$47:$AR$47='FoGPbEaIC-isic'!AO$1))/SUMPRODUCT(SIOM!$C$48:$AR$89*(SIOM!$B$48:$B$89='FoGPbEaIC-isic'!$A25))</f>
        <v>7.2786693792151899E-2</v>
      </c>
      <c r="AP25" s="13" cm="1">
        <f t="array" ref="AP25">SUMPRODUCT(SIOM!$C$48:$AR$89*(SIOM!$B$48:$B$89='FoGPbEaIC-isic'!$A25)*(SIOM!$C$47:$AR$47='FoGPbEaIC-isic'!AP$1))/SUMPRODUCT(SIOM!$C$48:$AR$89*(SIOM!$B$48:$B$89='FoGPbEaIC-isic'!$A25))</f>
        <v>3.7408490610040278E-2</v>
      </c>
      <c r="AQ25" s="13" cm="1">
        <f t="array" ref="AQ25">SUMPRODUCT(SIOM!$C$48:$AR$89*(SIOM!$B$48:$B$89='FoGPbEaIC-isic'!$A25)*(SIOM!$C$47:$AR$47='FoGPbEaIC-isic'!AQ$1))/SUMPRODUCT(SIOM!$C$48:$AR$89*(SIOM!$B$48:$B$89='FoGPbEaIC-isic'!$A25))</f>
        <v>0</v>
      </c>
      <c r="AR25" s="13"/>
    </row>
    <row r="26" spans="1:44" x14ac:dyDescent="0.25">
      <c r="A26" t="s">
        <v>113</v>
      </c>
      <c r="B26" s="13" cm="1">
        <f t="array" ref="B26">SUMPRODUCT(SIOM!$C$48:$AR$89*(SIOM!$B$48:$B$89='FoGPbEaIC-isic'!$A26)*(SIOM!$C$47:$AR$47='FoGPbEaIC-isic'!B$1))/SUMPRODUCT(SIOM!$C$48:$AR$89*(SIOM!$B$48:$B$89='FoGPbEaIC-isic'!$A26))</f>
        <v>4.7060077071975287E-3</v>
      </c>
      <c r="C26" s="13" cm="1">
        <f t="array" ref="C26">SUMPRODUCT(SIOM!$C$48:$AR$89*(SIOM!$B$48:$B$89='FoGPbEaIC-isic'!$A26)*(SIOM!$C$47:$AR$47='FoGPbEaIC-isic'!C$1))/SUMPRODUCT(SIOM!$C$48:$AR$89*(SIOM!$B$48:$B$89='FoGPbEaIC-isic'!$A26))</f>
        <v>0</v>
      </c>
      <c r="D26" s="13" cm="1">
        <f t="array" ref="D26">SUMPRODUCT(SIOM!$C$48:$AR$89*(SIOM!$B$48:$B$89='FoGPbEaIC-isic'!$A26)*(SIOM!$C$47:$AR$47='FoGPbEaIC-isic'!D$1))/SUMPRODUCT(SIOM!$C$48:$AR$89*(SIOM!$B$48:$B$89='FoGPbEaIC-isic'!$A26))</f>
        <v>0</v>
      </c>
      <c r="E26" s="13" cm="1">
        <f t="array" ref="E26">SUMPRODUCT(SIOM!$C$48:$AR$89*(SIOM!$B$48:$B$89='FoGPbEaIC-isic'!$A26)*(SIOM!$C$47:$AR$47='FoGPbEaIC-isic'!E$1))/SUMPRODUCT(SIOM!$C$48:$AR$89*(SIOM!$B$48:$B$89='FoGPbEaIC-isic'!$A26))</f>
        <v>1.0655111789881196E-3</v>
      </c>
      <c r="F26" s="13" cm="1">
        <f t="array" ref="F26">SUMPRODUCT(SIOM!$C$48:$AR$89*(SIOM!$B$48:$B$89='FoGPbEaIC-isic'!$A26)*(SIOM!$C$47:$AR$47='FoGPbEaIC-isic'!F$1))/SUMPRODUCT(SIOM!$C$48:$AR$89*(SIOM!$B$48:$B$89='FoGPbEaIC-isic'!$A26))</f>
        <v>0</v>
      </c>
      <c r="G26" s="13" cm="1">
        <f t="array" ref="G26">SUMPRODUCT(SIOM!$C$48:$AR$89*(SIOM!$B$48:$B$89='FoGPbEaIC-isic'!$A26)*(SIOM!$C$47:$AR$47='FoGPbEaIC-isic'!G$1))/SUMPRODUCT(SIOM!$C$48:$AR$89*(SIOM!$B$48:$B$89='FoGPbEaIC-isic'!$A26))</f>
        <v>5.0079025412441622E-3</v>
      </c>
      <c r="H26" s="13" cm="1">
        <f t="array" ref="H26">SUMPRODUCT(SIOM!$C$48:$AR$89*(SIOM!$B$48:$B$89='FoGPbEaIC-isic'!$A26)*(SIOM!$C$47:$AR$47='FoGPbEaIC-isic'!H$1))/SUMPRODUCT(SIOM!$C$48:$AR$89*(SIOM!$B$48:$B$89='FoGPbEaIC-isic'!$A26))</f>
        <v>3.7825646854078251E-3</v>
      </c>
      <c r="I26" s="13" cm="1">
        <f t="array" ref="I26">SUMPRODUCT(SIOM!$C$48:$AR$89*(SIOM!$B$48:$B$89='FoGPbEaIC-isic'!$A26)*(SIOM!$C$47:$AR$47='FoGPbEaIC-isic'!I$1))/SUMPRODUCT(SIOM!$C$48:$AR$89*(SIOM!$B$48:$B$89='FoGPbEaIC-isic'!$A26))</f>
        <v>1.1720622968869315E-3</v>
      </c>
      <c r="J26" s="13" cm="1">
        <f t="array" ref="J26">SUMPRODUCT(SIOM!$C$48:$AR$89*(SIOM!$B$48:$B$89='FoGPbEaIC-isic'!$A26)*(SIOM!$C$47:$AR$47='FoGPbEaIC-isic'!J$1))/SUMPRODUCT(SIOM!$C$48:$AR$89*(SIOM!$B$48:$B$89='FoGPbEaIC-isic'!$A26))</f>
        <v>2.9479142618671311E-3</v>
      </c>
      <c r="K26" s="13" cm="1">
        <f t="array" ref="K26">SUMPRODUCT(SIOM!$C$48:$AR$89*(SIOM!$B$48:$B$89='FoGPbEaIC-isic'!$A26)*(SIOM!$C$47:$AR$47='FoGPbEaIC-isic'!K$1))/SUMPRODUCT(SIOM!$C$48:$AR$89*(SIOM!$B$48:$B$89='FoGPbEaIC-isic'!$A26))</f>
        <v>8.2399531175081243E-3</v>
      </c>
      <c r="L26" s="13" cm="1">
        <f t="array" ref="L26">SUMPRODUCT(SIOM!$C$48:$AR$89*(SIOM!$B$48:$B$89='FoGPbEaIC-isic'!$A26)*(SIOM!$C$47:$AR$47='FoGPbEaIC-isic'!L$1))/SUMPRODUCT(SIOM!$C$48:$AR$89*(SIOM!$B$48:$B$89='FoGPbEaIC-isic'!$A26))</f>
        <v>1.2694724276474929E-2</v>
      </c>
      <c r="M26" s="13" cm="1">
        <f t="array" ref="M26">SUMPRODUCT(SIOM!$C$48:$AR$89*(SIOM!$B$48:$B$89='FoGPbEaIC-isic'!$A26)*(SIOM!$C$47:$AR$47='FoGPbEaIC-isic'!M$1))/SUMPRODUCT(SIOM!$C$48:$AR$89*(SIOM!$B$48:$B$89='FoGPbEaIC-isic'!$A26))</f>
        <v>1.4588158844172602E-3</v>
      </c>
      <c r="N26" s="13" cm="1">
        <f t="array" ref="N26">SUMPRODUCT(SIOM!$C$48:$AR$89*(SIOM!$B$48:$B$89='FoGPbEaIC-isic'!$A26)*(SIOM!$C$47:$AR$47='FoGPbEaIC-isic'!N$1))/SUMPRODUCT(SIOM!$C$48:$AR$89*(SIOM!$B$48:$B$89='FoGPbEaIC-isic'!$A26))</f>
        <v>5.5406581307382219E-3</v>
      </c>
      <c r="O26" s="13" cm="1">
        <f t="array" ref="O26">SUMPRODUCT(SIOM!$C$48:$AR$89*(SIOM!$B$48:$B$89='FoGPbEaIC-isic'!$A26)*(SIOM!$C$47:$AR$47='FoGPbEaIC-isic'!O$1))/SUMPRODUCT(SIOM!$C$48:$AR$89*(SIOM!$B$48:$B$89='FoGPbEaIC-isic'!$A26))</f>
        <v>0</v>
      </c>
      <c r="P26" s="13" cm="1">
        <f t="array" ref="P26">SUMPRODUCT(SIOM!$C$48:$AR$89*(SIOM!$B$48:$B$89='FoGPbEaIC-isic'!$A26)*(SIOM!$C$47:$AR$47='FoGPbEaIC-isic'!P$1))/SUMPRODUCT(SIOM!$C$48:$AR$89*(SIOM!$B$48:$B$89='FoGPbEaIC-isic'!$A26))</f>
        <v>0</v>
      </c>
      <c r="Q26" s="13" cm="1">
        <f t="array" ref="Q26">SUMPRODUCT(SIOM!$C$48:$AR$89*(SIOM!$B$48:$B$89='FoGPbEaIC-isic'!$A26)*(SIOM!$C$47:$AR$47='FoGPbEaIC-isic'!Q$1))/SUMPRODUCT(SIOM!$C$48:$AR$89*(SIOM!$B$48:$B$89='FoGPbEaIC-isic'!$A26))</f>
        <v>0</v>
      </c>
      <c r="R26" s="13" cm="1">
        <f t="array" ref="R26">SUMPRODUCT(SIOM!$C$48:$AR$89*(SIOM!$B$48:$B$89='FoGPbEaIC-isic'!$A26)*(SIOM!$C$47:$AR$47='FoGPbEaIC-isic'!R$1))/SUMPRODUCT(SIOM!$C$48:$AR$89*(SIOM!$B$48:$B$89='FoGPbEaIC-isic'!$A26))</f>
        <v>1.6781801069062883E-2</v>
      </c>
      <c r="S26" s="13" cm="1">
        <f t="array" ref="S26">SUMPRODUCT(SIOM!$C$48:$AR$89*(SIOM!$B$48:$B$89='FoGPbEaIC-isic'!$A26)*(SIOM!$C$47:$AR$47='FoGPbEaIC-isic'!S$1))/SUMPRODUCT(SIOM!$C$48:$AR$89*(SIOM!$B$48:$B$89='FoGPbEaIC-isic'!$A26))</f>
        <v>1.0601836230931791E-2</v>
      </c>
      <c r="T26" s="13" cm="1">
        <f t="array" ref="T26">SUMPRODUCT(SIOM!$C$48:$AR$89*(SIOM!$B$48:$B$89='FoGPbEaIC-isic'!$A26)*(SIOM!$C$47:$AR$47='FoGPbEaIC-isic'!T$1))/SUMPRODUCT(SIOM!$C$48:$AR$89*(SIOM!$B$48:$B$89='FoGPbEaIC-isic'!$A26))</f>
        <v>1.497043206478308E-2</v>
      </c>
      <c r="U26" s="13" cm="1">
        <f t="array" ref="U26">SUMPRODUCT(SIOM!$C$48:$AR$89*(SIOM!$B$48:$B$89='FoGPbEaIC-isic'!$A26)*(SIOM!$C$47:$AR$47='FoGPbEaIC-isic'!U$1))/SUMPRODUCT(SIOM!$C$48:$AR$89*(SIOM!$B$48:$B$89='FoGPbEaIC-isic'!$A26))</f>
        <v>6.3397915149793127E-3</v>
      </c>
      <c r="V26" s="13" cm="1">
        <f t="array" ref="V26">SUMPRODUCT(SIOM!$C$48:$AR$89*(SIOM!$B$48:$B$89='FoGPbEaIC-isic'!$A26)*(SIOM!$C$47:$AR$47='FoGPbEaIC-isic'!V$1))/SUMPRODUCT(SIOM!$C$48:$AR$89*(SIOM!$B$48:$B$89='FoGPbEaIC-isic'!$A26))</f>
        <v>1.0282182877235355E-2</v>
      </c>
      <c r="W26" s="13" cm="1">
        <f t="array" ref="W26">SUMPRODUCT(SIOM!$C$48:$AR$89*(SIOM!$B$48:$B$89='FoGPbEaIC-isic'!$A26)*(SIOM!$C$47:$AR$47='FoGPbEaIC-isic'!W$1))/SUMPRODUCT(SIOM!$C$48:$AR$89*(SIOM!$B$48:$B$89='FoGPbEaIC-isic'!$A26))</f>
        <v>7.6539219690646594E-3</v>
      </c>
      <c r="X26" s="13" cm="1">
        <f t="array" ref="X26">SUMPRODUCT(SIOM!$C$48:$AR$89*(SIOM!$B$48:$B$89='FoGPbEaIC-isic'!$A26)*(SIOM!$C$47:$AR$47='FoGPbEaIC-isic'!X$1))/SUMPRODUCT(SIOM!$C$48:$AR$89*(SIOM!$B$48:$B$89='FoGPbEaIC-isic'!$A26))</f>
        <v>6.1089307595318856E-3</v>
      </c>
      <c r="Y26" s="13" cm="1">
        <f t="array" ref="Y26">SUMPRODUCT(SIOM!$C$48:$AR$89*(SIOM!$B$48:$B$89='FoGPbEaIC-isic'!$A26)*(SIOM!$C$47:$AR$47='FoGPbEaIC-isic'!Y$1))/SUMPRODUCT(SIOM!$C$48:$AR$89*(SIOM!$B$48:$B$89='FoGPbEaIC-isic'!$A26))</f>
        <v>3.7825646854078251E-3</v>
      </c>
      <c r="Z26" s="13" cm="1">
        <f t="array" ref="Z26">SUMPRODUCT(SIOM!$C$48:$AR$89*(SIOM!$B$48:$B$89='FoGPbEaIC-isic'!$A26)*(SIOM!$C$47:$AR$47='FoGPbEaIC-isic'!Z$1))/SUMPRODUCT(SIOM!$C$48:$AR$89*(SIOM!$B$48:$B$89='FoGPbEaIC-isic'!$A26))</f>
        <v>5.8813036091435039E-3</v>
      </c>
      <c r="AA26" s="13" cm="1">
        <f t="array" ref="AA26">SUMPRODUCT(SIOM!$C$48:$AR$89*(SIOM!$B$48:$B$89='FoGPbEaIC-isic'!$A26)*(SIOM!$C$47:$AR$47='FoGPbEaIC-isic'!AA$1))/SUMPRODUCT(SIOM!$C$48:$AR$89*(SIOM!$B$48:$B$89='FoGPbEaIC-isic'!$A26))</f>
        <v>0</v>
      </c>
      <c r="AB26" s="13" cm="1">
        <f t="array" ref="AB26">SUMPRODUCT(SIOM!$C$48:$AR$89*(SIOM!$B$48:$B$89='FoGPbEaIC-isic'!$A26)*(SIOM!$C$47:$AR$47='FoGPbEaIC-isic'!AB$1))/SUMPRODUCT(SIOM!$C$48:$AR$89*(SIOM!$B$48:$B$89='FoGPbEaIC-isic'!$A26))</f>
        <v>3.1038658742794843E-2</v>
      </c>
      <c r="AC26" s="13" cm="1">
        <f t="array" ref="AC26">SUMPRODUCT(SIOM!$C$48:$AR$89*(SIOM!$B$48:$B$89='FoGPbEaIC-isic'!$A26)*(SIOM!$C$47:$AR$47='FoGPbEaIC-isic'!AC$1))/SUMPRODUCT(SIOM!$C$48:$AR$89*(SIOM!$B$48:$B$89='FoGPbEaIC-isic'!$A26))</f>
        <v>0.38761520839622809</v>
      </c>
      <c r="AD26" s="13" cm="1">
        <f t="array" ref="AD26">SUMPRODUCT(SIOM!$C$48:$AR$89*(SIOM!$B$48:$B$89='FoGPbEaIC-isic'!$A26)*(SIOM!$C$47:$AR$47='FoGPbEaIC-isic'!AD$1))/SUMPRODUCT(SIOM!$C$48:$AR$89*(SIOM!$B$48:$B$89='FoGPbEaIC-isic'!$A26))</f>
        <v>5.4163484931896079E-2</v>
      </c>
      <c r="AE26" s="13" cm="1">
        <f t="array" ref="AE26">SUMPRODUCT(SIOM!$C$48:$AR$89*(SIOM!$B$48:$B$89='FoGPbEaIC-isic'!$A26)*(SIOM!$C$47:$AR$47='FoGPbEaIC-isic'!AE$1))/SUMPRODUCT(SIOM!$C$48:$AR$89*(SIOM!$B$48:$B$89='FoGPbEaIC-isic'!$A26))</f>
        <v>2.500399566692121E-2</v>
      </c>
      <c r="AF26" s="13" cm="1">
        <f t="array" ref="AF26">SUMPRODUCT(SIOM!$C$48:$AR$89*(SIOM!$B$48:$B$89='FoGPbEaIC-isic'!$A26)*(SIOM!$C$47:$AR$47='FoGPbEaIC-isic'!AF$1))/SUMPRODUCT(SIOM!$C$48:$AR$89*(SIOM!$B$48:$B$89='FoGPbEaIC-isic'!$A26))</f>
        <v>1.0584077711281989E-2</v>
      </c>
      <c r="AG26" s="13" cm="1">
        <f t="array" ref="AG26">SUMPRODUCT(SIOM!$C$48:$AR$89*(SIOM!$B$48:$B$89='FoGPbEaIC-isic'!$A26)*(SIOM!$C$47:$AR$47='FoGPbEaIC-isic'!AG$1))/SUMPRODUCT(SIOM!$C$48:$AR$89*(SIOM!$B$48:$B$89='FoGPbEaIC-isic'!$A26))</f>
        <v>3.658255047859211E-3</v>
      </c>
      <c r="AH26" s="13" cm="1">
        <f t="array" ref="AH26">SUMPRODUCT(SIOM!$C$48:$AR$89*(SIOM!$B$48:$B$89='FoGPbEaIC-isic'!$A26)*(SIOM!$C$47:$AR$47='FoGPbEaIC-isic'!AH$1))/SUMPRODUCT(SIOM!$C$48:$AR$89*(SIOM!$B$48:$B$89='FoGPbEaIC-isic'!$A26))</f>
        <v>1.0868214025678821E-2</v>
      </c>
      <c r="AI26" s="13" cm="1">
        <f t="array" ref="AI26">SUMPRODUCT(SIOM!$C$48:$AR$89*(SIOM!$B$48:$B$89='FoGPbEaIC-isic'!$A26)*(SIOM!$C$47:$AR$47='FoGPbEaIC-isic'!AI$1))/SUMPRODUCT(SIOM!$C$48:$AR$89*(SIOM!$B$48:$B$89='FoGPbEaIC-isic'!$A26))</f>
        <v>6.5884107900765401E-3</v>
      </c>
      <c r="AJ26" s="13" cm="1">
        <f t="array" ref="AJ26">SUMPRODUCT(SIOM!$C$48:$AR$89*(SIOM!$B$48:$B$89='FoGPbEaIC-isic'!$A26)*(SIOM!$C$47:$AR$47='FoGPbEaIC-isic'!AJ$1))/SUMPRODUCT(SIOM!$C$48:$AR$89*(SIOM!$B$48:$B$89='FoGPbEaIC-isic'!$A26))</f>
        <v>2.271314663209675E-2</v>
      </c>
      <c r="AK26" s="13" cm="1">
        <f t="array" ref="AK26">SUMPRODUCT(SIOM!$C$48:$AR$89*(SIOM!$B$48:$B$89='FoGPbEaIC-isic'!$A26)*(SIOM!$C$47:$AR$47='FoGPbEaIC-isic'!AK$1))/SUMPRODUCT(SIOM!$C$48:$AR$89*(SIOM!$B$48:$B$89='FoGPbEaIC-isic'!$A26))</f>
        <v>0.15401964092273268</v>
      </c>
      <c r="AL26" s="13" cm="1">
        <f t="array" ref="AL26">SUMPRODUCT(SIOM!$C$48:$AR$89*(SIOM!$B$48:$B$89='FoGPbEaIC-isic'!$A26)*(SIOM!$C$47:$AR$47='FoGPbEaIC-isic'!AL$1))/SUMPRODUCT(SIOM!$C$48:$AR$89*(SIOM!$B$48:$B$89='FoGPbEaIC-isic'!$A26))</f>
        <v>3.7630303137930428E-2</v>
      </c>
      <c r="AM26" s="13" cm="1">
        <f t="array" ref="AM26">SUMPRODUCT(SIOM!$C$48:$AR$89*(SIOM!$B$48:$B$89='FoGPbEaIC-isic'!$A26)*(SIOM!$C$47:$AR$47='FoGPbEaIC-isic'!AM$1))/SUMPRODUCT(SIOM!$C$48:$AR$89*(SIOM!$B$48:$B$89='FoGPbEaIC-isic'!$A26))</f>
        <v>5.6631919163218553E-2</v>
      </c>
      <c r="AN26" s="13" cm="1">
        <f t="array" ref="AN26">SUMPRODUCT(SIOM!$C$48:$AR$89*(SIOM!$B$48:$B$89='FoGPbEaIC-isic'!$A26)*(SIOM!$C$47:$AR$47='FoGPbEaIC-isic'!AN$1))/SUMPRODUCT(SIOM!$C$48:$AR$89*(SIOM!$B$48:$B$89='FoGPbEaIC-isic'!$A26))</f>
        <v>2.9266040382873688E-2</v>
      </c>
      <c r="AO26" s="13" cm="1">
        <f t="array" ref="AO26">SUMPRODUCT(SIOM!$C$48:$AR$89*(SIOM!$B$48:$B$89='FoGPbEaIC-isic'!$A26)*(SIOM!$C$47:$AR$47='FoGPbEaIC-isic'!AO$1))/SUMPRODUCT(SIOM!$C$48:$AR$89*(SIOM!$B$48:$B$89='FoGPbEaIC-isic'!$A26))</f>
        <v>2.2020564365754471E-2</v>
      </c>
      <c r="AP26" s="13" cm="1">
        <f t="array" ref="AP26">SUMPRODUCT(SIOM!$C$48:$AR$89*(SIOM!$B$48:$B$89='FoGPbEaIC-isic'!$A26)*(SIOM!$C$47:$AR$47='FoGPbEaIC-isic'!AP$1))/SUMPRODUCT(SIOM!$C$48:$AR$89*(SIOM!$B$48:$B$89='FoGPbEaIC-isic'!$A26))</f>
        <v>1.9179201221786155E-2</v>
      </c>
      <c r="AQ26" s="13" cm="1">
        <f t="array" ref="AQ26">SUMPRODUCT(SIOM!$C$48:$AR$89*(SIOM!$B$48:$B$89='FoGPbEaIC-isic'!$A26)*(SIOM!$C$47:$AR$47='FoGPbEaIC-isic'!AQ$1))/SUMPRODUCT(SIOM!$C$48:$AR$89*(SIOM!$B$48:$B$89='FoGPbEaIC-isic'!$A26))</f>
        <v>0</v>
      </c>
      <c r="AR26" s="13"/>
    </row>
    <row r="28" spans="1:44" s="2" customFormat="1" x14ac:dyDescent="0.25">
      <c r="A28" s="3"/>
      <c r="L28" s="8"/>
      <c r="M28" s="8"/>
    </row>
    <row r="29" spans="1:44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4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4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4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2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2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J26" sqref="J26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737844752.9080193</v>
      </c>
      <c r="C2" s="15">
        <v>290412.28629026446</v>
      </c>
      <c r="D2" s="16">
        <v>164587.71370973554</v>
      </c>
      <c r="E2">
        <v>273000</v>
      </c>
      <c r="F2">
        <v>91000</v>
      </c>
      <c r="G2">
        <v>710983000</v>
      </c>
      <c r="H2">
        <v>2275000</v>
      </c>
      <c r="I2">
        <v>455000</v>
      </c>
      <c r="J2">
        <v>910000</v>
      </c>
      <c r="K2">
        <v>3640000</v>
      </c>
      <c r="L2" s="15">
        <v>19292000</v>
      </c>
      <c r="M2" s="16">
        <v>1071252000</v>
      </c>
      <c r="N2">
        <v>2093000</v>
      </c>
      <c r="O2" s="15">
        <v>355482.0518013424</v>
      </c>
      <c r="P2" s="16">
        <v>736517.9481986576</v>
      </c>
      <c r="Q2" s="15">
        <v>1572764.9358044255</v>
      </c>
      <c r="R2" s="16">
        <v>429235.06419557496</v>
      </c>
      <c r="S2" s="11">
        <v>3185000</v>
      </c>
      <c r="T2" s="11">
        <v>43134000</v>
      </c>
      <c r="U2" s="11">
        <v>4914000</v>
      </c>
      <c r="V2" s="11">
        <v>9009000</v>
      </c>
      <c r="W2" s="11">
        <v>17381000</v>
      </c>
      <c r="X2" s="11">
        <v>9100000</v>
      </c>
      <c r="Y2" s="11">
        <v>8645000</v>
      </c>
      <c r="Z2" s="48">
        <v>4793091.9426740874</v>
      </c>
      <c r="AA2" s="49">
        <v>1576908.0573259129</v>
      </c>
      <c r="AB2" s="50">
        <v>522886000</v>
      </c>
      <c r="AC2">
        <v>1729000</v>
      </c>
      <c r="AD2">
        <v>889343000</v>
      </c>
      <c r="AE2">
        <v>4890001440.4030094</v>
      </c>
      <c r="AF2">
        <v>5978609000</v>
      </c>
      <c r="AG2">
        <v>20930000</v>
      </c>
      <c r="AH2">
        <v>1638000</v>
      </c>
      <c r="AI2">
        <v>19656000</v>
      </c>
      <c r="AJ2">
        <v>3458000</v>
      </c>
      <c r="AK2">
        <v>546000</v>
      </c>
      <c r="AL2">
        <v>6965401707.0505495</v>
      </c>
      <c r="AM2">
        <v>120569176000</v>
      </c>
      <c r="AN2">
        <v>48108879000</v>
      </c>
      <c r="AO2">
        <v>68270020000</v>
      </c>
      <c r="AP2">
        <v>6629075465.4729414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L28" sqref="L28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228</v>
      </c>
      <c r="B2">
        <v>10940095930.67164</v>
      </c>
      <c r="C2" s="15">
        <v>60115343.262084752</v>
      </c>
      <c r="D2" s="16">
        <v>34069656.737915255</v>
      </c>
      <c r="E2">
        <v>22659000</v>
      </c>
      <c r="F2">
        <v>1001000</v>
      </c>
      <c r="G2">
        <v>42904953000</v>
      </c>
      <c r="H2">
        <v>28177695000</v>
      </c>
      <c r="I2">
        <v>118481999.99999999</v>
      </c>
      <c r="J2">
        <v>1011192000</v>
      </c>
      <c r="K2">
        <v>11359712000</v>
      </c>
      <c r="L2" s="15">
        <v>8791874000</v>
      </c>
      <c r="M2" s="16">
        <v>1195012000</v>
      </c>
      <c r="N2">
        <v>780143000</v>
      </c>
      <c r="O2" s="15">
        <v>58091691.965202704</v>
      </c>
      <c r="P2" s="16">
        <v>120359308.0347973</v>
      </c>
      <c r="Q2" s="15">
        <v>280953008.98688132</v>
      </c>
      <c r="R2" s="16">
        <v>76676991.01311861</v>
      </c>
      <c r="S2" s="52">
        <v>1396213000</v>
      </c>
      <c r="T2" s="52">
        <v>18556902000</v>
      </c>
      <c r="U2" s="52">
        <v>6543992000</v>
      </c>
      <c r="V2" s="52">
        <v>2663388000</v>
      </c>
      <c r="W2" s="52">
        <v>22957662000</v>
      </c>
      <c r="X2" s="52">
        <v>574119000</v>
      </c>
      <c r="Y2" s="52">
        <v>6096909000</v>
      </c>
      <c r="Z2" s="48">
        <v>4793091.9426740874</v>
      </c>
      <c r="AA2" s="49">
        <v>1576908.0573259129</v>
      </c>
      <c r="AB2" s="50">
        <v>3201107000</v>
      </c>
      <c r="AC2">
        <v>425061000</v>
      </c>
      <c r="AD2">
        <v>55705832000</v>
      </c>
      <c r="AE2">
        <v>30600360234.919857</v>
      </c>
      <c r="AF2">
        <v>53314534000</v>
      </c>
      <c r="AG2">
        <v>9336145000</v>
      </c>
      <c r="AH2">
        <v>10364627000</v>
      </c>
      <c r="AI2">
        <v>6534983000</v>
      </c>
      <c r="AJ2">
        <v>55662243000</v>
      </c>
      <c r="AK2">
        <v>122051292999.99998</v>
      </c>
      <c r="AL2">
        <v>13638745920.334829</v>
      </c>
      <c r="AM2">
        <v>2310854000</v>
      </c>
      <c r="AN2">
        <v>49965552000</v>
      </c>
      <c r="AO2">
        <v>43943809000</v>
      </c>
      <c r="AP2">
        <v>35284516841.408005</v>
      </c>
      <c r="AQ2">
        <v>1831193000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32"/>
  <sheetViews>
    <sheetView zoomScale="85" zoomScaleNormal="85" workbookViewId="0">
      <pane xSplit="4" ySplit="3" topLeftCell="E4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H10" sqref="H10"/>
    </sheetView>
  </sheetViews>
  <sheetFormatPr defaultRowHeight="15" x14ac:dyDescent="0.25"/>
  <cols>
    <col min="3" max="3" width="45.85546875" style="67" customWidth="1"/>
    <col min="15" max="15" width="13.28515625" bestFit="1" customWidth="1"/>
    <col min="16" max="16" width="11.5703125" customWidth="1"/>
  </cols>
  <sheetData>
    <row r="1" spans="1:67" x14ac:dyDescent="0.25">
      <c r="A1" t="s">
        <v>446</v>
      </c>
    </row>
    <row r="2" spans="1:67" x14ac:dyDescent="0.2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" customHeight="1" x14ac:dyDescent="0.2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25">
      <c r="A4">
        <v>2014</v>
      </c>
      <c r="B4" s="68" t="s">
        <v>451</v>
      </c>
      <c r="C4" s="73" t="s">
        <v>514</v>
      </c>
      <c r="D4" s="68" t="s">
        <v>576</v>
      </c>
      <c r="E4" s="74">
        <v>2375.8662208678002</v>
      </c>
      <c r="F4" s="74">
        <v>423.38433491117775</v>
      </c>
      <c r="G4" s="74">
        <v>57.422173389726225</v>
      </c>
      <c r="H4" s="74">
        <v>0.3667158504432656</v>
      </c>
      <c r="I4" s="74">
        <v>26723.79978854068</v>
      </c>
      <c r="J4" s="74">
        <v>569.33076658812513</v>
      </c>
      <c r="K4" s="74">
        <v>0.36448055237039229</v>
      </c>
      <c r="L4" s="74">
        <v>1.5170069421312979</v>
      </c>
      <c r="M4" s="74">
        <v>1.980319707044905</v>
      </c>
      <c r="N4" s="74">
        <v>3.0901805674974505</v>
      </c>
      <c r="O4" s="74">
        <v>84.079268881643628</v>
      </c>
      <c r="P4" s="74">
        <v>866.39930129938034</v>
      </c>
      <c r="Q4" s="74">
        <v>400.15552260144921</v>
      </c>
      <c r="R4" s="74">
        <v>1.3785864650655362</v>
      </c>
      <c r="S4" s="74">
        <v>7.1841144708934301</v>
      </c>
      <c r="T4" s="74">
        <v>4.6550550642716981</v>
      </c>
      <c r="U4" s="74">
        <v>15.735263044519479</v>
      </c>
      <c r="V4" s="74">
        <v>3.3145958439473957</v>
      </c>
      <c r="W4" s="74">
        <v>7.586576711562885</v>
      </c>
      <c r="X4" s="74">
        <v>12.405886171481963</v>
      </c>
      <c r="Y4" s="74">
        <v>3.2903293889707519</v>
      </c>
      <c r="Z4" s="74">
        <v>5.8572837639308162</v>
      </c>
      <c r="AA4" s="74">
        <v>0</v>
      </c>
      <c r="AB4" s="74">
        <v>2.0941513244815226</v>
      </c>
      <c r="AC4" s="74">
        <v>2.931259925838761</v>
      </c>
      <c r="AD4" s="74">
        <v>2.6771131055175736</v>
      </c>
      <c r="AE4" s="74">
        <v>766.94268418651075</v>
      </c>
      <c r="AF4" s="74">
        <v>3.9178670145381109</v>
      </c>
      <c r="AG4" s="74">
        <v>24.617969071369874</v>
      </c>
      <c r="AH4" s="74">
        <v>34.366648551102067</v>
      </c>
      <c r="AI4" s="74">
        <v>3.6209251781031484</v>
      </c>
      <c r="AJ4" s="74">
        <v>0.5908776032853098</v>
      </c>
      <c r="AK4" s="74">
        <v>0.28735820167485293</v>
      </c>
      <c r="AL4" s="74">
        <v>13.057634603583768</v>
      </c>
      <c r="AM4" s="74">
        <v>0.26928429973592127</v>
      </c>
      <c r="AN4" s="74">
        <v>1772.0367458483861</v>
      </c>
      <c r="AO4" s="74">
        <v>5.6277375654701842</v>
      </c>
      <c r="AP4" s="74">
        <v>4.9923010622501369</v>
      </c>
      <c r="AQ4" s="74">
        <v>2.0951126003197422</v>
      </c>
      <c r="AR4" s="74">
        <v>9.2068302461008464</v>
      </c>
      <c r="AS4" s="74">
        <v>23.154172461412543</v>
      </c>
      <c r="AT4" s="74">
        <v>4.0985106284115673</v>
      </c>
      <c r="AU4" s="74">
        <v>2.7454441592800336</v>
      </c>
      <c r="AV4" s="74">
        <v>3.0472708004181306</v>
      </c>
      <c r="AW4" s="74">
        <v>4.0476463086202568</v>
      </c>
      <c r="AX4" s="74">
        <v>11.112645525742623</v>
      </c>
      <c r="AY4" s="74">
        <v>47.216027161580691</v>
      </c>
      <c r="AZ4" s="74">
        <v>2.5521093037931961E-2</v>
      </c>
      <c r="BA4" s="74">
        <v>7.134384537381413</v>
      </c>
      <c r="BB4" s="74">
        <v>17.526693449777838</v>
      </c>
      <c r="BC4" s="74">
        <v>69.780242511293508</v>
      </c>
      <c r="BD4" s="74">
        <v>432.30831831646697</v>
      </c>
      <c r="BE4" s="74">
        <v>713.47637002421425</v>
      </c>
      <c r="BF4" s="74">
        <v>97.112351724972598</v>
      </c>
      <c r="BG4" s="74">
        <v>0</v>
      </c>
      <c r="BH4" s="74">
        <v>0</v>
      </c>
      <c r="BI4" s="74">
        <v>10716.412101496833</v>
      </c>
      <c r="BJ4" s="74">
        <v>0</v>
      </c>
      <c r="BK4" s="74">
        <v>4.4105519512520723E-2</v>
      </c>
      <c r="BL4" s="74">
        <v>290.74291130527502</v>
      </c>
      <c r="BM4" s="74">
        <v>289.01019393005754</v>
      </c>
      <c r="BN4" s="74">
        <v>406.80608937952991</v>
      </c>
      <c r="BO4" s="74">
        <v>47354.297272346324</v>
      </c>
    </row>
    <row r="5" spans="1:67" x14ac:dyDescent="0.25">
      <c r="A5">
        <v>2014</v>
      </c>
      <c r="B5" s="68" t="s">
        <v>452</v>
      </c>
      <c r="C5" s="73" t="s">
        <v>515</v>
      </c>
      <c r="D5" s="68" t="s">
        <v>576</v>
      </c>
      <c r="E5" s="74">
        <v>71.700953879841407</v>
      </c>
      <c r="F5" s="74">
        <v>251.61852193517572</v>
      </c>
      <c r="G5" s="74">
        <v>7.4254035416386852</v>
      </c>
      <c r="H5" s="74">
        <v>3.5939200986510142</v>
      </c>
      <c r="I5" s="74">
        <v>618.11176711693531</v>
      </c>
      <c r="J5" s="74">
        <v>1.5655722066990478</v>
      </c>
      <c r="K5" s="74">
        <v>946.62106353169474</v>
      </c>
      <c r="L5" s="74">
        <v>1.5674853792903805</v>
      </c>
      <c r="M5" s="74">
        <v>2.7816388135276992E-2</v>
      </c>
      <c r="N5" s="74">
        <v>9.6488171775644352E-2</v>
      </c>
      <c r="O5" s="74">
        <v>22.808920729463011</v>
      </c>
      <c r="P5" s="74">
        <v>26.353875732813805</v>
      </c>
      <c r="Q5" s="74">
        <v>1.0683278401834415</v>
      </c>
      <c r="R5" s="74">
        <v>7.4614789318489319E-2</v>
      </c>
      <c r="S5" s="74">
        <v>0.12502896958895765</v>
      </c>
      <c r="T5" s="74">
        <v>0.61579891798894726</v>
      </c>
      <c r="U5" s="74">
        <v>0.53960167613454968</v>
      </c>
      <c r="V5" s="74">
        <v>0.2537987461734717</v>
      </c>
      <c r="W5" s="74">
        <v>0.24538813391120243</v>
      </c>
      <c r="X5" s="74">
        <v>0.27134451097247536</v>
      </c>
      <c r="Y5" s="74">
        <v>0.12984142074447327</v>
      </c>
      <c r="Z5" s="74">
        <v>6.4490292882197888</v>
      </c>
      <c r="AA5" s="74">
        <v>0</v>
      </c>
      <c r="AB5" s="74">
        <v>3.6097841269270001E-2</v>
      </c>
      <c r="AC5" s="74">
        <v>1.6775788447855831</v>
      </c>
      <c r="AD5" s="74">
        <v>2.732636486347513E-2</v>
      </c>
      <c r="AE5" s="74">
        <v>79.176758108459765</v>
      </c>
      <c r="AF5" s="74">
        <v>3.4793692761414405E-2</v>
      </c>
      <c r="AG5" s="74">
        <v>0.21971498175127602</v>
      </c>
      <c r="AH5" s="74">
        <v>0.3065341410198909</v>
      </c>
      <c r="AI5" s="74">
        <v>8.2402767240227673E-2</v>
      </c>
      <c r="AJ5" s="74">
        <v>8.9506849260069347E-3</v>
      </c>
      <c r="AK5" s="74">
        <v>1.5507643966162924E-3</v>
      </c>
      <c r="AL5" s="74">
        <v>5.3805096380551774E-2</v>
      </c>
      <c r="AM5" s="74">
        <v>2.2745968657710979E-3</v>
      </c>
      <c r="AN5" s="74">
        <v>210.00091845387337</v>
      </c>
      <c r="AO5" s="74">
        <v>4.3343663441677359E-2</v>
      </c>
      <c r="AP5" s="74">
        <v>7.0707893879740649E-2</v>
      </c>
      <c r="AQ5" s="74">
        <v>6.3999875227981173E-2</v>
      </c>
      <c r="AR5" s="74">
        <v>3.8498080881417547E-2</v>
      </c>
      <c r="AS5" s="74">
        <v>7.1436072784424515E-2</v>
      </c>
      <c r="AT5" s="74">
        <v>1.3463825898595277E-2</v>
      </c>
      <c r="AU5" s="74">
        <v>1.0402948542004634E-2</v>
      </c>
      <c r="AV5" s="74">
        <v>5.023311198896336E-2</v>
      </c>
      <c r="AW5" s="74">
        <v>6.3149837590939298E-2</v>
      </c>
      <c r="AX5" s="74">
        <v>3.9295226716185967E-2</v>
      </c>
      <c r="AY5" s="74">
        <v>1.5557980563511573</v>
      </c>
      <c r="AZ5" s="74">
        <v>7.9425805835706988E-4</v>
      </c>
      <c r="BA5" s="74">
        <v>2.8131598416119549E-2</v>
      </c>
      <c r="BB5" s="74">
        <v>0.24551938746543966</v>
      </c>
      <c r="BC5" s="74">
        <v>0.9767573456911004</v>
      </c>
      <c r="BD5" s="74">
        <v>29.294845201743644</v>
      </c>
      <c r="BE5" s="74">
        <v>28.366378743228527</v>
      </c>
      <c r="BF5" s="74">
        <v>1.7587602292358233</v>
      </c>
      <c r="BG5" s="74">
        <v>0</v>
      </c>
      <c r="BH5" s="74">
        <v>0</v>
      </c>
      <c r="BI5" s="74">
        <v>632.12914753555742</v>
      </c>
      <c r="BJ5" s="74">
        <v>0</v>
      </c>
      <c r="BK5" s="74">
        <v>0</v>
      </c>
      <c r="BL5" s="74">
        <v>287.39783323986677</v>
      </c>
      <c r="BM5" s="74">
        <v>123.58070263763099</v>
      </c>
      <c r="BN5" s="74">
        <v>32.85065602958209</v>
      </c>
      <c r="BO5" s="74">
        <v>3391.5431241437195</v>
      </c>
    </row>
    <row r="6" spans="1:67" x14ac:dyDescent="0.25">
      <c r="A6">
        <v>2014</v>
      </c>
      <c r="B6" s="68" t="s">
        <v>453</v>
      </c>
      <c r="C6" s="73" t="s">
        <v>516</v>
      </c>
      <c r="D6" s="68" t="s">
        <v>576</v>
      </c>
      <c r="E6" s="74">
        <v>0.15317599684377753</v>
      </c>
      <c r="F6" s="74">
        <v>1.1743353615683864E-3</v>
      </c>
      <c r="G6" s="74">
        <v>116.10146425914979</v>
      </c>
      <c r="H6" s="74">
        <v>3.7492955787113464E-3</v>
      </c>
      <c r="I6" s="74">
        <v>2510.2868475118535</v>
      </c>
      <c r="J6" s="74">
        <v>0.21280080741652985</v>
      </c>
      <c r="K6" s="74">
        <v>7.600273254209376E-3</v>
      </c>
      <c r="L6" s="74">
        <v>3.5283739259406199E-2</v>
      </c>
      <c r="M6" s="74">
        <v>2.3579684933338955E-2</v>
      </c>
      <c r="N6" s="74">
        <v>5.1779091194122384E-2</v>
      </c>
      <c r="O6" s="74">
        <v>2.0314046951580971</v>
      </c>
      <c r="P6" s="74">
        <v>0.38520338564465784</v>
      </c>
      <c r="Q6" s="74">
        <v>4.0192631046561032E-2</v>
      </c>
      <c r="R6" s="74">
        <v>2.2160607270828074E-2</v>
      </c>
      <c r="S6" s="74">
        <v>7.4033834487023872E-2</v>
      </c>
      <c r="T6" s="74">
        <v>1.0857076972316084</v>
      </c>
      <c r="U6" s="74">
        <v>0.28725826434594603</v>
      </c>
      <c r="V6" s="74">
        <v>0.14454029074436059</v>
      </c>
      <c r="W6" s="74">
        <v>0.13434071650594231</v>
      </c>
      <c r="X6" s="74">
        <v>0.16586031657608805</v>
      </c>
      <c r="Y6" s="74">
        <v>8.166622764262374E-2</v>
      </c>
      <c r="Z6" s="74">
        <v>6.1262377227320819</v>
      </c>
      <c r="AA6" s="74">
        <v>0</v>
      </c>
      <c r="AB6" s="74">
        <v>2.2920078893669645E-2</v>
      </c>
      <c r="AC6" s="74">
        <v>1.4233501472791198E-2</v>
      </c>
      <c r="AD6" s="74">
        <v>1.2050586238041556E-2</v>
      </c>
      <c r="AE6" s="74">
        <v>0.16526042497862686</v>
      </c>
      <c r="AF6" s="74">
        <v>0.19916766189232527</v>
      </c>
      <c r="AG6" s="74">
        <v>1.2521263914227001</v>
      </c>
      <c r="AH6" s="74">
        <v>1.7478538787108284</v>
      </c>
      <c r="AI6" s="74">
        <v>0.12586614492863857</v>
      </c>
      <c r="AJ6" s="74">
        <v>5.7802954415061948E-3</v>
      </c>
      <c r="AK6" s="74">
        <v>1.5611819489472667E-3</v>
      </c>
      <c r="AL6" s="74">
        <v>3.8485848240099145E-2</v>
      </c>
      <c r="AM6" s="74">
        <v>1.360718846715213E-3</v>
      </c>
      <c r="AN6" s="74">
        <v>876.65544901557928</v>
      </c>
      <c r="AO6" s="74">
        <v>2.9245662270059709E-2</v>
      </c>
      <c r="AP6" s="74">
        <v>0.30455645804156301</v>
      </c>
      <c r="AQ6" s="74">
        <v>4.3913317283904858E-2</v>
      </c>
      <c r="AR6" s="74">
        <v>2.3302796611984374E-2</v>
      </c>
      <c r="AS6" s="74">
        <v>4.9005233125216638E-2</v>
      </c>
      <c r="AT6" s="74">
        <v>1.1560883760522092E-2</v>
      </c>
      <c r="AU6" s="74">
        <v>1.5415565752925195E-2</v>
      </c>
      <c r="AV6" s="74">
        <v>0.38512261555873145</v>
      </c>
      <c r="AW6" s="74">
        <v>8.6296011113603605E-2</v>
      </c>
      <c r="AX6" s="74">
        <v>2.0941544687908126E-2</v>
      </c>
      <c r="AY6" s="74">
        <v>19.830664729803438</v>
      </c>
      <c r="AZ6" s="74">
        <v>6.7951796202470234E-4</v>
      </c>
      <c r="BA6" s="74">
        <v>4.4652300226899866E-2</v>
      </c>
      <c r="BB6" s="74">
        <v>1.4372324090400057</v>
      </c>
      <c r="BC6" s="74">
        <v>3.6466318199341145E-2</v>
      </c>
      <c r="BD6" s="74">
        <v>144.91752455128523</v>
      </c>
      <c r="BE6" s="74">
        <v>137.40531176303381</v>
      </c>
      <c r="BF6" s="74">
        <v>21.600232922449113</v>
      </c>
      <c r="BG6" s="74">
        <v>0</v>
      </c>
      <c r="BH6" s="74">
        <v>0</v>
      </c>
      <c r="BI6" s="74">
        <v>1178.3222576166866</v>
      </c>
      <c r="BJ6" s="74">
        <v>0</v>
      </c>
      <c r="BK6" s="74">
        <v>0</v>
      </c>
      <c r="BL6" s="74">
        <v>0.36117162495187038</v>
      </c>
      <c r="BM6" s="74">
        <v>21.943442216214343</v>
      </c>
      <c r="BN6" s="74">
        <v>200.24732909717841</v>
      </c>
      <c r="BO6" s="74">
        <v>5244.8145022680674</v>
      </c>
    </row>
    <row r="7" spans="1:67" x14ac:dyDescent="0.25">
      <c r="A7">
        <v>2014</v>
      </c>
      <c r="B7" s="68" t="s">
        <v>454</v>
      </c>
      <c r="C7" s="73" t="s">
        <v>517</v>
      </c>
      <c r="D7" s="68" t="s">
        <v>576</v>
      </c>
      <c r="E7" s="74">
        <v>0.6639797629686881</v>
      </c>
      <c r="F7" s="74">
        <v>2.342087023473546E-2</v>
      </c>
      <c r="G7" s="74">
        <v>7.2499982417534234E-2</v>
      </c>
      <c r="H7" s="74">
        <v>6.606867746915468E-2</v>
      </c>
      <c r="I7" s="74">
        <v>6.3094564309225536</v>
      </c>
      <c r="J7" s="74">
        <v>6.7586119189024201</v>
      </c>
      <c r="K7" s="74">
        <v>0.21863153382737976</v>
      </c>
      <c r="L7" s="74">
        <v>1.6883186373283545</v>
      </c>
      <c r="M7" s="74">
        <v>0.32282228139228064</v>
      </c>
      <c r="N7" s="74">
        <v>2823.0183061937851</v>
      </c>
      <c r="O7" s="74">
        <v>29.773744614116385</v>
      </c>
      <c r="P7" s="74">
        <v>3.2061842299894949</v>
      </c>
      <c r="Q7" s="74">
        <v>0.85470987181551639</v>
      </c>
      <c r="R7" s="74">
        <v>37.012292862428659</v>
      </c>
      <c r="S7" s="74">
        <v>676.23099769606301</v>
      </c>
      <c r="T7" s="74">
        <v>4.1784235101627925</v>
      </c>
      <c r="U7" s="74">
        <v>32.249431795326153</v>
      </c>
      <c r="V7" s="74">
        <v>4.8280035065509006</v>
      </c>
      <c r="W7" s="74">
        <v>5.6570082194759967</v>
      </c>
      <c r="X7" s="74">
        <v>8.157498411765113</v>
      </c>
      <c r="Y7" s="74">
        <v>6.4866268047053568</v>
      </c>
      <c r="Z7" s="74">
        <v>2.8069531405843051</v>
      </c>
      <c r="AA7" s="74">
        <v>0</v>
      </c>
      <c r="AB7" s="74">
        <v>1033.7074479011571</v>
      </c>
      <c r="AC7" s="74">
        <v>0.55619448011126771</v>
      </c>
      <c r="AD7" s="74">
        <v>0.81979205376662168</v>
      </c>
      <c r="AE7" s="74">
        <v>68.760460204416916</v>
      </c>
      <c r="AF7" s="74">
        <v>0.1426877122821581</v>
      </c>
      <c r="AG7" s="74">
        <v>0.91260545646563429</v>
      </c>
      <c r="AH7" s="74">
        <v>1.2712328473886654</v>
      </c>
      <c r="AI7" s="74">
        <v>1.0774020185460438</v>
      </c>
      <c r="AJ7" s="74">
        <v>0.14328137442627961</v>
      </c>
      <c r="AK7" s="74">
        <v>6.9002289590611429E-2</v>
      </c>
      <c r="AL7" s="74">
        <v>0.65854958131248242</v>
      </c>
      <c r="AM7" s="74">
        <v>4.0600158197025421E-2</v>
      </c>
      <c r="AN7" s="74">
        <v>2.3133924827615004</v>
      </c>
      <c r="AO7" s="74">
        <v>0.51105217967689442</v>
      </c>
      <c r="AP7" s="74">
        <v>0.41223543704721166</v>
      </c>
      <c r="AQ7" s="74">
        <v>0.92752047621135203</v>
      </c>
      <c r="AR7" s="74">
        <v>0.35619622146751584</v>
      </c>
      <c r="AS7" s="74">
        <v>0.66055288759211628</v>
      </c>
      <c r="AT7" s="74">
        <v>0.18059115172595214</v>
      </c>
      <c r="AU7" s="74">
        <v>0.18937851952990928</v>
      </c>
      <c r="AV7" s="74">
        <v>0.29356568115289045</v>
      </c>
      <c r="AW7" s="74">
        <v>0.25043313556865809</v>
      </c>
      <c r="AX7" s="74">
        <v>0.37943549183470843</v>
      </c>
      <c r="AY7" s="74">
        <v>0.82566432877531992</v>
      </c>
      <c r="AZ7" s="74">
        <v>1.0315965788268844E-2</v>
      </c>
      <c r="BA7" s="74">
        <v>0.20407192372765298</v>
      </c>
      <c r="BB7" s="74">
        <v>0.65508061225097391</v>
      </c>
      <c r="BC7" s="74">
        <v>0.8841651923105297</v>
      </c>
      <c r="BD7" s="74">
        <v>1.6553965509124038</v>
      </c>
      <c r="BE7" s="74">
        <v>2.1027372561756978</v>
      </c>
      <c r="BF7" s="74">
        <v>1.5749759984531322</v>
      </c>
      <c r="BG7" s="74">
        <v>0</v>
      </c>
      <c r="BH7" s="74">
        <v>0</v>
      </c>
      <c r="BI7" s="74">
        <v>42.297223179695557</v>
      </c>
      <c r="BJ7" s="74">
        <v>0</v>
      </c>
      <c r="BK7" s="74">
        <v>0</v>
      </c>
      <c r="BL7" s="74">
        <v>7.7949102024746448</v>
      </c>
      <c r="BM7" s="74">
        <v>-792.26588247065365</v>
      </c>
      <c r="BN7" s="74">
        <v>271.36731630682726</v>
      </c>
      <c r="BO7" s="74">
        <v>4302.3235757411776</v>
      </c>
    </row>
    <row r="8" spans="1:67" x14ac:dyDescent="0.25">
      <c r="A8">
        <v>2014</v>
      </c>
      <c r="B8" s="68" t="s">
        <v>455</v>
      </c>
      <c r="C8" s="73" t="s">
        <v>518</v>
      </c>
      <c r="D8" s="68" t="s">
        <v>576</v>
      </c>
      <c r="E8" s="74">
        <v>8588.1288287156367</v>
      </c>
      <c r="F8" s="74">
        <v>1.6416270756482405</v>
      </c>
      <c r="G8" s="74">
        <v>195.59589036455301</v>
      </c>
      <c r="H8" s="74">
        <v>6.1262873597904592</v>
      </c>
      <c r="I8" s="74">
        <v>19842.916843052342</v>
      </c>
      <c r="J8" s="74">
        <v>963.69380464675817</v>
      </c>
      <c r="K8" s="74">
        <v>9.2170613897329918</v>
      </c>
      <c r="L8" s="74">
        <v>78.431989903087796</v>
      </c>
      <c r="M8" s="74">
        <v>20.987381252577507</v>
      </c>
      <c r="N8" s="74">
        <v>45.039650022648509</v>
      </c>
      <c r="O8" s="74">
        <v>1402.4137273427289</v>
      </c>
      <c r="P8" s="74">
        <v>606.60590798023748</v>
      </c>
      <c r="Q8" s="74">
        <v>37.500734264437213</v>
      </c>
      <c r="R8" s="74">
        <v>26.768991735720512</v>
      </c>
      <c r="S8" s="74">
        <v>144.94615429655448</v>
      </c>
      <c r="T8" s="74">
        <v>114.98725660157957</v>
      </c>
      <c r="U8" s="74">
        <v>508.7018921082597</v>
      </c>
      <c r="V8" s="74">
        <v>100.85284332812337</v>
      </c>
      <c r="W8" s="74">
        <v>191.14704926428487</v>
      </c>
      <c r="X8" s="74">
        <v>296.51654833241111</v>
      </c>
      <c r="Y8" s="74">
        <v>240.58710430307093</v>
      </c>
      <c r="Z8" s="74">
        <v>97.491068122653544</v>
      </c>
      <c r="AA8" s="74">
        <v>0</v>
      </c>
      <c r="AB8" s="74">
        <v>32.728958633597543</v>
      </c>
      <c r="AC8" s="74">
        <v>26.61544314861645</v>
      </c>
      <c r="AD8" s="74">
        <v>35.331700494760518</v>
      </c>
      <c r="AE8" s="74">
        <v>148.48169583148388</v>
      </c>
      <c r="AF8" s="74">
        <v>39.228120038089386</v>
      </c>
      <c r="AG8" s="74">
        <v>246.55586569797694</v>
      </c>
      <c r="AH8" s="74">
        <v>344.18033958006237</v>
      </c>
      <c r="AI8" s="74">
        <v>39.843674083424752</v>
      </c>
      <c r="AJ8" s="74">
        <v>6.0299920279628481</v>
      </c>
      <c r="AK8" s="74">
        <v>3.7532008901421516</v>
      </c>
      <c r="AL8" s="74">
        <v>189.60889608180179</v>
      </c>
      <c r="AM8" s="74">
        <v>3.4917440514733724</v>
      </c>
      <c r="AN8" s="74">
        <v>14277.321282829338</v>
      </c>
      <c r="AO8" s="74">
        <v>51.375995818584606</v>
      </c>
      <c r="AP8" s="74">
        <v>53.648038578853985</v>
      </c>
      <c r="AQ8" s="74">
        <v>26.50474454725137</v>
      </c>
      <c r="AR8" s="74">
        <v>93.52389478843115</v>
      </c>
      <c r="AS8" s="74">
        <v>163.33370193533943</v>
      </c>
      <c r="AT8" s="74">
        <v>41.255876669762443</v>
      </c>
      <c r="AU8" s="74">
        <v>31.196936965774203</v>
      </c>
      <c r="AV8" s="74">
        <v>36.87821728349428</v>
      </c>
      <c r="AW8" s="74">
        <v>34.554001059170567</v>
      </c>
      <c r="AX8" s="74">
        <v>121.04930846682559</v>
      </c>
      <c r="AY8" s="74">
        <v>345.27894860789235</v>
      </c>
      <c r="AZ8" s="74">
        <v>0.2742867696810351</v>
      </c>
      <c r="BA8" s="74">
        <v>79.282993626563126</v>
      </c>
      <c r="BB8" s="74">
        <v>485.41245663608305</v>
      </c>
      <c r="BC8" s="74">
        <v>207.98767014526149</v>
      </c>
      <c r="BD8" s="74">
        <v>2157.1266134059597</v>
      </c>
      <c r="BE8" s="74">
        <v>1500.2662968495013</v>
      </c>
      <c r="BF8" s="74">
        <v>1489.6791388930726</v>
      </c>
      <c r="BG8" s="74">
        <v>0</v>
      </c>
      <c r="BH8" s="74">
        <v>0</v>
      </c>
      <c r="BI8" s="74">
        <v>40454.490730517486</v>
      </c>
      <c r="BJ8" s="74">
        <v>0</v>
      </c>
      <c r="BK8" s="74">
        <v>1.1125697701025288</v>
      </c>
      <c r="BL8" s="74">
        <v>104.52648492806087</v>
      </c>
      <c r="BM8" s="74">
        <v>694.77481744916281</v>
      </c>
      <c r="BN8" s="74">
        <v>6585.8250584598854</v>
      </c>
      <c r="BO8" s="74">
        <v>103672.82833702373</v>
      </c>
    </row>
    <row r="9" spans="1:67" x14ac:dyDescent="0.25">
      <c r="A9">
        <v>2014</v>
      </c>
      <c r="B9" s="68" t="s">
        <v>456</v>
      </c>
      <c r="C9" s="73" t="s">
        <v>519</v>
      </c>
      <c r="D9" s="68" t="s">
        <v>576</v>
      </c>
      <c r="E9" s="74">
        <v>181.71236958297621</v>
      </c>
      <c r="F9" s="74">
        <v>7.050800128131872</v>
      </c>
      <c r="G9" s="74">
        <v>133.88880109717513</v>
      </c>
      <c r="H9" s="74">
        <v>10.519164196769486</v>
      </c>
      <c r="I9" s="74">
        <v>413.00445584512551</v>
      </c>
      <c r="J9" s="74">
        <v>22204.050157538324</v>
      </c>
      <c r="K9" s="74">
        <v>28.513064869834761</v>
      </c>
      <c r="L9" s="74">
        <v>365.7251124070682</v>
      </c>
      <c r="M9" s="74">
        <v>54.684817788508845</v>
      </c>
      <c r="N9" s="74">
        <v>88.60992090569998</v>
      </c>
      <c r="O9" s="74">
        <v>733.33628606617128</v>
      </c>
      <c r="P9" s="74">
        <v>160.43103978673844</v>
      </c>
      <c r="Q9" s="74">
        <v>510.8001045188621</v>
      </c>
      <c r="R9" s="74">
        <v>94.606347440030135</v>
      </c>
      <c r="S9" s="74">
        <v>497.00273341047352</v>
      </c>
      <c r="T9" s="74">
        <v>441.97868081162432</v>
      </c>
      <c r="U9" s="74">
        <v>1899.9497800222148</v>
      </c>
      <c r="V9" s="74">
        <v>359.96101745223251</v>
      </c>
      <c r="W9" s="74">
        <v>573.44001350092549</v>
      </c>
      <c r="X9" s="74">
        <v>1377.7682797979658</v>
      </c>
      <c r="Y9" s="74">
        <v>959.95005653709097</v>
      </c>
      <c r="Z9" s="74">
        <v>1967.6966548967807</v>
      </c>
      <c r="AA9" s="74">
        <v>0</v>
      </c>
      <c r="AB9" s="74">
        <v>175.10792413016068</v>
      </c>
      <c r="AC9" s="74">
        <v>119.72235549358884</v>
      </c>
      <c r="AD9" s="74">
        <v>408.18049624470814</v>
      </c>
      <c r="AE9" s="74">
        <v>886.52374246049237</v>
      </c>
      <c r="AF9" s="74">
        <v>81.020672363178747</v>
      </c>
      <c r="AG9" s="74">
        <v>509.19401439703284</v>
      </c>
      <c r="AH9" s="74">
        <v>710.81692969235758</v>
      </c>
      <c r="AI9" s="74">
        <v>375.45100976351517</v>
      </c>
      <c r="AJ9" s="74">
        <v>24.514459053302687</v>
      </c>
      <c r="AK9" s="74">
        <v>7.1924652388285724</v>
      </c>
      <c r="AL9" s="74">
        <v>998.11478888235422</v>
      </c>
      <c r="AM9" s="74">
        <v>33.840138511137297</v>
      </c>
      <c r="AN9" s="74">
        <v>324.2389957021739</v>
      </c>
      <c r="AO9" s="74">
        <v>50.2264162514454</v>
      </c>
      <c r="AP9" s="74">
        <v>128.79914508459976</v>
      </c>
      <c r="AQ9" s="74">
        <v>41.541184438042166</v>
      </c>
      <c r="AR9" s="74">
        <v>43.406000767065358</v>
      </c>
      <c r="AS9" s="74">
        <v>267.75633415952609</v>
      </c>
      <c r="AT9" s="74">
        <v>91.326336689677078</v>
      </c>
      <c r="AU9" s="74">
        <v>78.130686042653025</v>
      </c>
      <c r="AV9" s="74">
        <v>70.360795720506246</v>
      </c>
      <c r="AW9" s="74">
        <v>25.776082242990565</v>
      </c>
      <c r="AX9" s="74">
        <v>80.104816672655659</v>
      </c>
      <c r="AY9" s="74">
        <v>141.3955965735731</v>
      </c>
      <c r="AZ9" s="74">
        <v>0.33632674857885231</v>
      </c>
      <c r="BA9" s="74">
        <v>133.35670917789017</v>
      </c>
      <c r="BB9" s="74">
        <v>683.91768317432241</v>
      </c>
      <c r="BC9" s="74">
        <v>576.43152051375614</v>
      </c>
      <c r="BD9" s="74">
        <v>276.25059553341345</v>
      </c>
      <c r="BE9" s="74">
        <v>575.69516452164817</v>
      </c>
      <c r="BF9" s="74">
        <v>928.89043544915796</v>
      </c>
      <c r="BG9" s="74">
        <v>0</v>
      </c>
      <c r="BH9" s="74">
        <v>0</v>
      </c>
      <c r="BI9" s="74">
        <v>11825.814011256869</v>
      </c>
      <c r="BJ9" s="74">
        <v>0</v>
      </c>
      <c r="BK9" s="74">
        <v>0.14601378151084851</v>
      </c>
      <c r="BL9" s="74">
        <v>431.81526948103186</v>
      </c>
      <c r="BM9" s="74">
        <v>635.51933132478825</v>
      </c>
      <c r="BN9" s="74">
        <v>26182.70513596644</v>
      </c>
      <c r="BO9" s="74">
        <v>80988.299242105713</v>
      </c>
    </row>
    <row r="10" spans="1:67" x14ac:dyDescent="0.25">
      <c r="A10">
        <v>2014</v>
      </c>
      <c r="B10" s="68" t="s">
        <v>457</v>
      </c>
      <c r="C10" s="73" t="s">
        <v>520</v>
      </c>
      <c r="D10" s="68" t="s">
        <v>576</v>
      </c>
      <c r="E10" s="74">
        <v>32.19651097910743</v>
      </c>
      <c r="F10" s="74">
        <v>1.8539630029483627</v>
      </c>
      <c r="G10" s="74">
        <v>69.063513087261072</v>
      </c>
      <c r="H10" s="74">
        <v>4.6478510464187455</v>
      </c>
      <c r="I10" s="74">
        <v>55.061001261703566</v>
      </c>
      <c r="J10" s="74">
        <v>35.690135757252492</v>
      </c>
      <c r="K10" s="74">
        <v>867.85916929609937</v>
      </c>
      <c r="L10" s="74">
        <v>78.503152400021321</v>
      </c>
      <c r="M10" s="74">
        <v>2.2955962966441699</v>
      </c>
      <c r="N10" s="74">
        <v>8.4893676285747155</v>
      </c>
      <c r="O10" s="74">
        <v>59.400795487181036</v>
      </c>
      <c r="P10" s="74">
        <v>5.0580171441195452</v>
      </c>
      <c r="Q10" s="74">
        <v>9.5490073312479318</v>
      </c>
      <c r="R10" s="74">
        <v>48.178704628242706</v>
      </c>
      <c r="S10" s="74">
        <v>126.66051233585</v>
      </c>
      <c r="T10" s="74">
        <v>163.36336841692378</v>
      </c>
      <c r="U10" s="74">
        <v>92.467763187311348</v>
      </c>
      <c r="V10" s="74">
        <v>75.816005402143119</v>
      </c>
      <c r="W10" s="74">
        <v>97.49814281974146</v>
      </c>
      <c r="X10" s="74">
        <v>169.62145381179946</v>
      </c>
      <c r="Y10" s="74">
        <v>179.0642719423943</v>
      </c>
      <c r="Z10" s="74">
        <v>992.37660302002018</v>
      </c>
      <c r="AA10" s="74">
        <v>0</v>
      </c>
      <c r="AB10" s="74">
        <v>66.684535321934447</v>
      </c>
      <c r="AC10" s="74">
        <v>1.6764386004938907</v>
      </c>
      <c r="AD10" s="74">
        <v>18.166055623403327</v>
      </c>
      <c r="AE10" s="74">
        <v>1779.7854491129942</v>
      </c>
      <c r="AF10" s="74">
        <v>4.4860905670587687</v>
      </c>
      <c r="AG10" s="74">
        <v>28.198476799440417</v>
      </c>
      <c r="AH10" s="74">
        <v>39.363296258232353</v>
      </c>
      <c r="AI10" s="74">
        <v>9.2667511685345207</v>
      </c>
      <c r="AJ10" s="74">
        <v>0.62935747241335427</v>
      </c>
      <c r="AK10" s="74">
        <v>0.21340839567597938</v>
      </c>
      <c r="AL10" s="74">
        <v>284.09213290189069</v>
      </c>
      <c r="AM10" s="74">
        <v>0.11877575762679046</v>
      </c>
      <c r="AN10" s="74">
        <v>54.208666572877064</v>
      </c>
      <c r="AO10" s="74">
        <v>1.8069708271788607</v>
      </c>
      <c r="AP10" s="74">
        <v>5.0969802642450999</v>
      </c>
      <c r="AQ10" s="74">
        <v>0.87429343620291256</v>
      </c>
      <c r="AR10" s="74">
        <v>0.60765693576628244</v>
      </c>
      <c r="AS10" s="74">
        <v>1.8987782305541876</v>
      </c>
      <c r="AT10" s="74">
        <v>0.4608295049062866</v>
      </c>
      <c r="AU10" s="74">
        <v>0.30283455195232717</v>
      </c>
      <c r="AV10" s="74">
        <v>1.6065644476173477</v>
      </c>
      <c r="AW10" s="74">
        <v>0.35618744787697953</v>
      </c>
      <c r="AX10" s="74">
        <v>71.353705641297481</v>
      </c>
      <c r="AY10" s="74">
        <v>4.4364393333042456</v>
      </c>
      <c r="AZ10" s="74">
        <v>2.9809572309651412E-2</v>
      </c>
      <c r="BA10" s="74">
        <v>8.8624927846554584</v>
      </c>
      <c r="BB10" s="74">
        <v>2.8501060803987461</v>
      </c>
      <c r="BC10" s="74">
        <v>7.9954277157767262</v>
      </c>
      <c r="BD10" s="74">
        <v>30.198253280782126</v>
      </c>
      <c r="BE10" s="74">
        <v>24.888830998550809</v>
      </c>
      <c r="BF10" s="74">
        <v>60.533833194689713</v>
      </c>
      <c r="BG10" s="74">
        <v>0</v>
      </c>
      <c r="BH10" s="74">
        <v>0</v>
      </c>
      <c r="BI10" s="74">
        <v>86.147426424423742</v>
      </c>
      <c r="BJ10" s="74">
        <v>0</v>
      </c>
      <c r="BK10" s="74">
        <v>8.099720930444811E-3</v>
      </c>
      <c r="BL10" s="74">
        <v>11.006102564966074</v>
      </c>
      <c r="BM10" s="74">
        <v>2.8497833912072834</v>
      </c>
      <c r="BN10" s="74">
        <v>166.79230192283569</v>
      </c>
      <c r="BO10" s="74">
        <v>5952.5680491080229</v>
      </c>
    </row>
    <row r="11" spans="1:67" x14ac:dyDescent="0.25">
      <c r="A11">
        <v>2014</v>
      </c>
      <c r="B11" s="68" t="s">
        <v>458</v>
      </c>
      <c r="C11" s="73" t="s">
        <v>521</v>
      </c>
      <c r="D11" s="68" t="s">
        <v>576</v>
      </c>
      <c r="E11" s="74">
        <v>161.76971117085094</v>
      </c>
      <c r="F11" s="74">
        <v>0.54302279199864045</v>
      </c>
      <c r="G11" s="74">
        <v>3.3273901200518088</v>
      </c>
      <c r="H11" s="74">
        <v>1.9526515218651288</v>
      </c>
      <c r="I11" s="74">
        <v>1296.2086078808868</v>
      </c>
      <c r="J11" s="74">
        <v>481.14984984680882</v>
      </c>
      <c r="K11" s="74">
        <v>27.467532994274301</v>
      </c>
      <c r="L11" s="74">
        <v>5069.0809266046062</v>
      </c>
      <c r="M11" s="74">
        <v>1560.127592434711</v>
      </c>
      <c r="N11" s="74">
        <v>30.67396902507204</v>
      </c>
      <c r="O11" s="74">
        <v>509.87887697893001</v>
      </c>
      <c r="P11" s="74">
        <v>567.10126277056429</v>
      </c>
      <c r="Q11" s="74">
        <v>89.872946933658227</v>
      </c>
      <c r="R11" s="74">
        <v>111.93860421866945</v>
      </c>
      <c r="S11" s="74">
        <v>114.56698696268293</v>
      </c>
      <c r="T11" s="74">
        <v>206.54181717420346</v>
      </c>
      <c r="U11" s="74">
        <v>652.08546491202981</v>
      </c>
      <c r="V11" s="74">
        <v>473.53608295498026</v>
      </c>
      <c r="W11" s="74">
        <v>185.8296539858238</v>
      </c>
      <c r="X11" s="74">
        <v>179.01988574456431</v>
      </c>
      <c r="Y11" s="74">
        <v>116.64545096802533</v>
      </c>
      <c r="Z11" s="74">
        <v>207.62971470415184</v>
      </c>
      <c r="AA11" s="74">
        <v>0</v>
      </c>
      <c r="AB11" s="74">
        <v>21.00057135432322</v>
      </c>
      <c r="AC11" s="74">
        <v>12.846209038371001</v>
      </c>
      <c r="AD11" s="74">
        <v>140.90716493623768</v>
      </c>
      <c r="AE11" s="74">
        <v>326.2318480716313</v>
      </c>
      <c r="AF11" s="74">
        <v>95.286504464763922</v>
      </c>
      <c r="AG11" s="74">
        <v>598.72523228478576</v>
      </c>
      <c r="AH11" s="74">
        <v>835.82105514600335</v>
      </c>
      <c r="AI11" s="74">
        <v>46.819105756604614</v>
      </c>
      <c r="AJ11" s="74">
        <v>3.2989823920224053</v>
      </c>
      <c r="AK11" s="74">
        <v>1.2368335229712328</v>
      </c>
      <c r="AL11" s="74">
        <v>161.89858339849124</v>
      </c>
      <c r="AM11" s="74">
        <v>51.132502642518482</v>
      </c>
      <c r="AN11" s="74">
        <v>205.11956453856922</v>
      </c>
      <c r="AO11" s="74">
        <v>2046.504649127018</v>
      </c>
      <c r="AP11" s="74">
        <v>29.232242948720561</v>
      </c>
      <c r="AQ11" s="74">
        <v>13.380041817311501</v>
      </c>
      <c r="AR11" s="74">
        <v>97.942971269197869</v>
      </c>
      <c r="AS11" s="74">
        <v>136.34970611453946</v>
      </c>
      <c r="AT11" s="74">
        <v>37.438872668367054</v>
      </c>
      <c r="AU11" s="74">
        <v>25.901673639494412</v>
      </c>
      <c r="AV11" s="74">
        <v>25.822571371933623</v>
      </c>
      <c r="AW11" s="74">
        <v>47.686316198908798</v>
      </c>
      <c r="AX11" s="74">
        <v>126.88881928944565</v>
      </c>
      <c r="AY11" s="74">
        <v>99.843293725717089</v>
      </c>
      <c r="AZ11" s="74">
        <v>0.12590689836924715</v>
      </c>
      <c r="BA11" s="74">
        <v>61.942984154648684</v>
      </c>
      <c r="BB11" s="74">
        <v>91.249707700666377</v>
      </c>
      <c r="BC11" s="74">
        <v>89.472223839780767</v>
      </c>
      <c r="BD11" s="74">
        <v>254.23531342539707</v>
      </c>
      <c r="BE11" s="74">
        <v>69.277755263011983</v>
      </c>
      <c r="BF11" s="74">
        <v>135.211077690759</v>
      </c>
      <c r="BG11" s="74">
        <v>0</v>
      </c>
      <c r="BH11" s="74">
        <v>0</v>
      </c>
      <c r="BI11" s="74">
        <v>492.52651965172032</v>
      </c>
      <c r="BJ11" s="74">
        <v>0</v>
      </c>
      <c r="BK11" s="74">
        <v>2.2419656295251111E-3</v>
      </c>
      <c r="BL11" s="74">
        <v>24.82453897373313</v>
      </c>
      <c r="BM11" s="74">
        <v>-1352.9867471636469</v>
      </c>
      <c r="BN11" s="74">
        <v>3448.3844563141415</v>
      </c>
      <c r="BO11" s="74">
        <v>20548.529297131547</v>
      </c>
    </row>
    <row r="12" spans="1:67" x14ac:dyDescent="0.25">
      <c r="A12">
        <v>2014</v>
      </c>
      <c r="B12" s="68" t="s">
        <v>459</v>
      </c>
      <c r="C12" s="73" t="s">
        <v>522</v>
      </c>
      <c r="D12" s="68" t="s">
        <v>576</v>
      </c>
      <c r="E12" s="74">
        <v>8.9431355353660713</v>
      </c>
      <c r="F12" s="74">
        <v>1.6962623841761029E-2</v>
      </c>
      <c r="G12" s="74">
        <v>0.321293292925526</v>
      </c>
      <c r="H12" s="74">
        <v>0.91543184900768959</v>
      </c>
      <c r="I12" s="74">
        <v>196.81320896494418</v>
      </c>
      <c r="J12" s="74">
        <v>148.25117360723522</v>
      </c>
      <c r="K12" s="74">
        <v>2.2936708189364001</v>
      </c>
      <c r="L12" s="74">
        <v>176.39756461217934</v>
      </c>
      <c r="M12" s="74">
        <v>1414.2565733078145</v>
      </c>
      <c r="N12" s="74">
        <v>128.19591410538595</v>
      </c>
      <c r="O12" s="74">
        <v>153.34239739935359</v>
      </c>
      <c r="P12" s="74">
        <v>266.32131511570958</v>
      </c>
      <c r="Q12" s="74">
        <v>49.613803959245324</v>
      </c>
      <c r="R12" s="74">
        <v>13.487036149705128</v>
      </c>
      <c r="S12" s="74">
        <v>44.521278347118809</v>
      </c>
      <c r="T12" s="74">
        <v>57.268779149666003</v>
      </c>
      <c r="U12" s="74">
        <v>351.4900551816549</v>
      </c>
      <c r="V12" s="74">
        <v>57.991824830409797</v>
      </c>
      <c r="W12" s="74">
        <v>51.275521104042738</v>
      </c>
      <c r="X12" s="74">
        <v>61.333347640098893</v>
      </c>
      <c r="Y12" s="74">
        <v>29.545046499804457</v>
      </c>
      <c r="Z12" s="74">
        <v>34.183905800306711</v>
      </c>
      <c r="AA12" s="74">
        <v>0</v>
      </c>
      <c r="AB12" s="74">
        <v>21.8107790873125</v>
      </c>
      <c r="AC12" s="74">
        <v>96.6118932378034</v>
      </c>
      <c r="AD12" s="74">
        <v>21.340056108339354</v>
      </c>
      <c r="AE12" s="74">
        <v>36.348353145939825</v>
      </c>
      <c r="AF12" s="74">
        <v>24.317316500694922</v>
      </c>
      <c r="AG12" s="74">
        <v>152.79348751409276</v>
      </c>
      <c r="AH12" s="74">
        <v>213.30029233436233</v>
      </c>
      <c r="AI12" s="74">
        <v>87.56883624938348</v>
      </c>
      <c r="AJ12" s="74">
        <v>3.708177727792457</v>
      </c>
      <c r="AK12" s="74">
        <v>1.0019254943185107</v>
      </c>
      <c r="AL12" s="74">
        <v>187.09648230257366</v>
      </c>
      <c r="AM12" s="74">
        <v>155.94277492532851</v>
      </c>
      <c r="AN12" s="74">
        <v>21.843017888156577</v>
      </c>
      <c r="AO12" s="74">
        <v>1061.3748513408505</v>
      </c>
      <c r="AP12" s="74">
        <v>61.91899326023141</v>
      </c>
      <c r="AQ12" s="74">
        <v>35.270784015362899</v>
      </c>
      <c r="AR12" s="74">
        <v>102.2664190793318</v>
      </c>
      <c r="AS12" s="74">
        <v>1021.4452048872012</v>
      </c>
      <c r="AT12" s="74">
        <v>133.01152293082535</v>
      </c>
      <c r="AU12" s="74">
        <v>51.752235763465634</v>
      </c>
      <c r="AV12" s="74">
        <v>18.972304981217537</v>
      </c>
      <c r="AW12" s="74">
        <v>195.73073955463749</v>
      </c>
      <c r="AX12" s="74">
        <v>220.52030144567843</v>
      </c>
      <c r="AY12" s="74">
        <v>224.6313301425524</v>
      </c>
      <c r="AZ12" s="74">
        <v>0.72988015284761831</v>
      </c>
      <c r="BA12" s="74">
        <v>56.984404879859134</v>
      </c>
      <c r="BB12" s="74">
        <v>81.250179429397619</v>
      </c>
      <c r="BC12" s="74">
        <v>950.7889849532653</v>
      </c>
      <c r="BD12" s="74">
        <v>731.22834594930475</v>
      </c>
      <c r="BE12" s="74">
        <v>398.77134697100377</v>
      </c>
      <c r="BF12" s="74">
        <v>461.91472238131564</v>
      </c>
      <c r="BG12" s="74">
        <v>0</v>
      </c>
      <c r="BH12" s="74">
        <v>0</v>
      </c>
      <c r="BI12" s="74">
        <v>79.814732640292362</v>
      </c>
      <c r="BJ12" s="74">
        <v>0</v>
      </c>
      <c r="BK12" s="74">
        <v>0.1680353274560713</v>
      </c>
      <c r="BL12" s="74">
        <v>8.6662056897220054</v>
      </c>
      <c r="BM12" s="74">
        <v>-83.194462618104311</v>
      </c>
      <c r="BN12" s="74">
        <v>207.20701480044607</v>
      </c>
      <c r="BO12" s="74">
        <v>10291.686710368998</v>
      </c>
    </row>
    <row r="13" spans="1:67" x14ac:dyDescent="0.25">
      <c r="A13">
        <v>2014</v>
      </c>
      <c r="B13" s="68" t="s">
        <v>460</v>
      </c>
      <c r="C13" s="73" t="s">
        <v>523</v>
      </c>
      <c r="D13" s="68" t="s">
        <v>576</v>
      </c>
      <c r="E13" s="74">
        <v>729.07057076690967</v>
      </c>
      <c r="F13" s="74">
        <v>48.561446710513877</v>
      </c>
      <c r="G13" s="74">
        <v>338.022536422592</v>
      </c>
      <c r="H13" s="74">
        <v>133.80155420311635</v>
      </c>
      <c r="I13" s="74">
        <v>482.03194552530044</v>
      </c>
      <c r="J13" s="74">
        <v>675.19919187726009</v>
      </c>
      <c r="K13" s="74">
        <v>42.545027651592555</v>
      </c>
      <c r="L13" s="74">
        <v>293.80343109288088</v>
      </c>
      <c r="M13" s="74">
        <v>92.183410934320335</v>
      </c>
      <c r="N13" s="74">
        <v>6509.4686972917179</v>
      </c>
      <c r="O13" s="74">
        <v>27023.010039264533</v>
      </c>
      <c r="P13" s="74">
        <v>420.7947200515884</v>
      </c>
      <c r="Q13" s="74">
        <v>410.16664389712071</v>
      </c>
      <c r="R13" s="74">
        <v>780.0509778179711</v>
      </c>
      <c r="S13" s="74">
        <v>1244.3691048003463</v>
      </c>
      <c r="T13" s="74">
        <v>810.69365735686711</v>
      </c>
      <c r="U13" s="74">
        <v>980.54540856991594</v>
      </c>
      <c r="V13" s="74">
        <v>464.37275260085602</v>
      </c>
      <c r="W13" s="74">
        <v>591.86333688275749</v>
      </c>
      <c r="X13" s="74">
        <v>601.94144798728223</v>
      </c>
      <c r="Y13" s="74">
        <v>537.70519667595261</v>
      </c>
      <c r="Z13" s="74">
        <v>142.95693831916535</v>
      </c>
      <c r="AA13" s="74">
        <v>0</v>
      </c>
      <c r="AB13" s="74">
        <v>3398.8529296201564</v>
      </c>
      <c r="AC13" s="74">
        <v>349.83119669166337</v>
      </c>
      <c r="AD13" s="74">
        <v>302.91746751697173</v>
      </c>
      <c r="AE13" s="74">
        <v>2417.7225155442302</v>
      </c>
      <c r="AF13" s="74">
        <v>134.28616409520561</v>
      </c>
      <c r="AG13" s="74">
        <v>843.82476178786214</v>
      </c>
      <c r="AH13" s="74">
        <v>1177.9719381791024</v>
      </c>
      <c r="AI13" s="74">
        <v>8570.8549363836828</v>
      </c>
      <c r="AJ13" s="74">
        <v>2137.5984326039243</v>
      </c>
      <c r="AK13" s="74">
        <v>2271.7094893437056</v>
      </c>
      <c r="AL13" s="74">
        <v>662.53857173427696</v>
      </c>
      <c r="AM13" s="74">
        <v>116.19578124044713</v>
      </c>
      <c r="AN13" s="74">
        <v>864.59037602850822</v>
      </c>
      <c r="AO13" s="74">
        <v>113.07869206099062</v>
      </c>
      <c r="AP13" s="74">
        <v>155.94053375629807</v>
      </c>
      <c r="AQ13" s="74">
        <v>47.221038769021163</v>
      </c>
      <c r="AR13" s="74">
        <v>81.814502181553436</v>
      </c>
      <c r="AS13" s="74">
        <v>201.27974453446791</v>
      </c>
      <c r="AT13" s="74">
        <v>33.292721943260325</v>
      </c>
      <c r="AU13" s="74">
        <v>19.677929803589183</v>
      </c>
      <c r="AV13" s="74">
        <v>270.36278778829603</v>
      </c>
      <c r="AW13" s="74">
        <v>237.8350630423073</v>
      </c>
      <c r="AX13" s="74">
        <v>347.50717603238064</v>
      </c>
      <c r="AY13" s="74">
        <v>137.68432214880974</v>
      </c>
      <c r="AZ13" s="74">
        <v>0.47095512392566169</v>
      </c>
      <c r="BA13" s="74">
        <v>156.58759546823541</v>
      </c>
      <c r="BB13" s="74">
        <v>429.41817601162666</v>
      </c>
      <c r="BC13" s="74">
        <v>739.60680774029652</v>
      </c>
      <c r="BD13" s="74">
        <v>1300.6352061397079</v>
      </c>
      <c r="BE13" s="74">
        <v>597.90559116493955</v>
      </c>
      <c r="BF13" s="74">
        <v>939.98726334154901</v>
      </c>
      <c r="BG13" s="74">
        <v>0</v>
      </c>
      <c r="BH13" s="74">
        <v>0</v>
      </c>
      <c r="BI13" s="74">
        <v>3280.1818760612377</v>
      </c>
      <c r="BJ13" s="74">
        <v>0</v>
      </c>
      <c r="BK13" s="74">
        <v>5.9957919503437131E-2</v>
      </c>
      <c r="BL13" s="74">
        <v>28.654259875914974</v>
      </c>
      <c r="BM13" s="74">
        <v>450.77736620514111</v>
      </c>
      <c r="BN13" s="74">
        <v>56677.020934124223</v>
      </c>
      <c r="BO13" s="74">
        <v>132849.05309870772</v>
      </c>
    </row>
    <row r="14" spans="1:67" x14ac:dyDescent="0.25">
      <c r="A14">
        <v>2014</v>
      </c>
      <c r="B14" s="68" t="s">
        <v>461</v>
      </c>
      <c r="C14" s="73" t="s">
        <v>524</v>
      </c>
      <c r="D14" s="68" t="s">
        <v>576</v>
      </c>
      <c r="E14" s="74">
        <v>2380.329356402483</v>
      </c>
      <c r="F14" s="74">
        <v>200.92162477917373</v>
      </c>
      <c r="G14" s="74">
        <v>34.291768510546426</v>
      </c>
      <c r="H14" s="74">
        <v>100.49147321000548</v>
      </c>
      <c r="I14" s="74">
        <v>1096.0370042848974</v>
      </c>
      <c r="J14" s="74">
        <v>6468.8045683837954</v>
      </c>
      <c r="K14" s="74">
        <v>321.18377888863188</v>
      </c>
      <c r="L14" s="74">
        <v>1264.3066217509074</v>
      </c>
      <c r="M14" s="74">
        <v>762.80045627333288</v>
      </c>
      <c r="N14" s="74">
        <v>3719.1376898466078</v>
      </c>
      <c r="O14" s="74">
        <v>58504.947969484085</v>
      </c>
      <c r="P14" s="74">
        <v>4753.6404383407189</v>
      </c>
      <c r="Q14" s="74">
        <v>6395.6297970539526</v>
      </c>
      <c r="R14" s="74">
        <v>906.06130799747257</v>
      </c>
      <c r="S14" s="74">
        <v>2062.993586610417</v>
      </c>
      <c r="T14" s="74">
        <v>2770.8719236001743</v>
      </c>
      <c r="U14" s="74">
        <v>12828.403729666896</v>
      </c>
      <c r="V14" s="74">
        <v>3197.4320116417898</v>
      </c>
      <c r="W14" s="74">
        <v>1479.2526725791606</v>
      </c>
      <c r="X14" s="74">
        <v>2200.0642281594296</v>
      </c>
      <c r="Y14" s="74">
        <v>1553.9521617538837</v>
      </c>
      <c r="Z14" s="74">
        <v>1093.8944499151346</v>
      </c>
      <c r="AA14" s="74">
        <v>0</v>
      </c>
      <c r="AB14" s="74">
        <v>2275.8346349613416</v>
      </c>
      <c r="AC14" s="74">
        <v>981.15410531419525</v>
      </c>
      <c r="AD14" s="74">
        <v>575.94578392071048</v>
      </c>
      <c r="AE14" s="74">
        <v>3234.7026457603793</v>
      </c>
      <c r="AF14" s="74">
        <v>30.504574758997538</v>
      </c>
      <c r="AG14" s="74">
        <v>191.78064958729971</v>
      </c>
      <c r="AH14" s="74">
        <v>267.70744338008728</v>
      </c>
      <c r="AI14" s="74">
        <v>795.31884346852269</v>
      </c>
      <c r="AJ14" s="74">
        <v>64.868626813253911</v>
      </c>
      <c r="AK14" s="74">
        <v>54.609350181727905</v>
      </c>
      <c r="AL14" s="74">
        <v>320.29740025208105</v>
      </c>
      <c r="AM14" s="74">
        <v>10.305053226692872</v>
      </c>
      <c r="AN14" s="74">
        <v>294.84239932061541</v>
      </c>
      <c r="AO14" s="74">
        <v>687.96309935551108</v>
      </c>
      <c r="AP14" s="74">
        <v>250.08748864624272</v>
      </c>
      <c r="AQ14" s="74">
        <v>17.788365770285267</v>
      </c>
      <c r="AR14" s="74">
        <v>49.679763180266733</v>
      </c>
      <c r="AS14" s="74">
        <v>50.250855003073859</v>
      </c>
      <c r="AT14" s="74">
        <v>19.235857717318847</v>
      </c>
      <c r="AU14" s="74">
        <v>18.559151660373683</v>
      </c>
      <c r="AV14" s="74">
        <v>58.564037234275361</v>
      </c>
      <c r="AW14" s="74">
        <v>34.701898377503355</v>
      </c>
      <c r="AX14" s="74">
        <v>277.20132271337911</v>
      </c>
      <c r="AY14" s="74">
        <v>1218.3422298565572</v>
      </c>
      <c r="AZ14" s="74">
        <v>0.49969796993532622</v>
      </c>
      <c r="BA14" s="74">
        <v>396.36730245602291</v>
      </c>
      <c r="BB14" s="74">
        <v>2015.1445938982401</v>
      </c>
      <c r="BC14" s="74">
        <v>261.73171886406789</v>
      </c>
      <c r="BD14" s="74">
        <v>305.01210371556925</v>
      </c>
      <c r="BE14" s="74">
        <v>1550.9211917020855</v>
      </c>
      <c r="BF14" s="74">
        <v>2365.8697660261478</v>
      </c>
      <c r="BG14" s="74">
        <v>0</v>
      </c>
      <c r="BH14" s="74">
        <v>0</v>
      </c>
      <c r="BI14" s="74">
        <v>4152.0452577890137</v>
      </c>
      <c r="BJ14" s="74">
        <v>0</v>
      </c>
      <c r="BK14" s="74">
        <v>9.4327639899236173E-3</v>
      </c>
      <c r="BL14" s="74">
        <v>187.92968348977834</v>
      </c>
      <c r="BM14" s="74">
        <v>-2962.647808273724</v>
      </c>
      <c r="BN14" s="74">
        <v>66739.526335615607</v>
      </c>
      <c r="BO14" s="74">
        <v>200888.10347561096</v>
      </c>
    </row>
    <row r="15" spans="1:67" x14ac:dyDescent="0.25">
      <c r="A15">
        <v>2014</v>
      </c>
      <c r="B15" s="68" t="s">
        <v>462</v>
      </c>
      <c r="C15" s="73" t="s">
        <v>525</v>
      </c>
      <c r="D15" s="68" t="s">
        <v>576</v>
      </c>
      <c r="E15" s="74">
        <v>194.67675172028927</v>
      </c>
      <c r="F15" s="74">
        <v>0.50378163429560563</v>
      </c>
      <c r="G15" s="74">
        <v>16.708611175100259</v>
      </c>
      <c r="H15" s="74">
        <v>2.1470349653940364</v>
      </c>
      <c r="I15" s="74">
        <v>764.96929845039256</v>
      </c>
      <c r="J15" s="74">
        <v>174.27683239786984</v>
      </c>
      <c r="K15" s="74">
        <v>5.2549203083290514</v>
      </c>
      <c r="L15" s="74">
        <v>20.948454590373515</v>
      </c>
      <c r="M15" s="74">
        <v>4.890029120704658</v>
      </c>
      <c r="N15" s="74">
        <v>30.66519089304332</v>
      </c>
      <c r="O15" s="74">
        <v>274.50001597320414</v>
      </c>
      <c r="P15" s="74">
        <v>8655.2547542840948</v>
      </c>
      <c r="Q15" s="74">
        <v>21.86882336229284</v>
      </c>
      <c r="R15" s="74">
        <v>10.79603437824319</v>
      </c>
      <c r="S15" s="74">
        <v>60.434722886712564</v>
      </c>
      <c r="T15" s="74">
        <v>62.552654100513564</v>
      </c>
      <c r="U15" s="74">
        <v>331.25226876890326</v>
      </c>
      <c r="V15" s="74">
        <v>61.345756015722323</v>
      </c>
      <c r="W15" s="74">
        <v>96.793549372785122</v>
      </c>
      <c r="X15" s="74">
        <v>167.01143316956265</v>
      </c>
      <c r="Y15" s="74">
        <v>139.282539769897</v>
      </c>
      <c r="Z15" s="74">
        <v>58.595409743886265</v>
      </c>
      <c r="AA15" s="74">
        <v>0</v>
      </c>
      <c r="AB15" s="74">
        <v>23.164083911098142</v>
      </c>
      <c r="AC15" s="74">
        <v>46.176147074166337</v>
      </c>
      <c r="AD15" s="74">
        <v>71.188687149661874</v>
      </c>
      <c r="AE15" s="74">
        <v>80.791666291132742</v>
      </c>
      <c r="AF15" s="74">
        <v>2.6337942156761298</v>
      </c>
      <c r="AG15" s="74">
        <v>16.724256968057734</v>
      </c>
      <c r="AH15" s="74">
        <v>23.316903847383198</v>
      </c>
      <c r="AI15" s="74">
        <v>20.408336765509269</v>
      </c>
      <c r="AJ15" s="74">
        <v>3.0854741635220591</v>
      </c>
      <c r="AK15" s="74">
        <v>46.39468102025733</v>
      </c>
      <c r="AL15" s="74">
        <v>60.00074282040125</v>
      </c>
      <c r="AM15" s="74">
        <v>1.4968320640529318</v>
      </c>
      <c r="AN15" s="74">
        <v>79.233027675296412</v>
      </c>
      <c r="AO15" s="74">
        <v>8.3432076395431682</v>
      </c>
      <c r="AP15" s="74">
        <v>11.672343116621244</v>
      </c>
      <c r="AQ15" s="74">
        <v>14.88390810913468</v>
      </c>
      <c r="AR15" s="74">
        <v>15.403993654426852</v>
      </c>
      <c r="AS15" s="74">
        <v>51.804191327420035</v>
      </c>
      <c r="AT15" s="74">
        <v>37.475440493397016</v>
      </c>
      <c r="AU15" s="74">
        <v>35.941930707611753</v>
      </c>
      <c r="AV15" s="74">
        <v>4.5517218075007362</v>
      </c>
      <c r="AW15" s="74">
        <v>9.0490317153447286</v>
      </c>
      <c r="AX15" s="74">
        <v>17.934817603644518</v>
      </c>
      <c r="AY15" s="74">
        <v>341.6346899143457</v>
      </c>
      <c r="AZ15" s="74">
        <v>0.12272826391572694</v>
      </c>
      <c r="BA15" s="74">
        <v>6.2777622348920525</v>
      </c>
      <c r="BB15" s="74">
        <v>162.2541154038818</v>
      </c>
      <c r="BC15" s="74">
        <v>510.41850781334909</v>
      </c>
      <c r="BD15" s="74">
        <v>107.10741181003785</v>
      </c>
      <c r="BE15" s="74">
        <v>19564.469676843724</v>
      </c>
      <c r="BF15" s="74">
        <v>125.5149144491854</v>
      </c>
      <c r="BG15" s="74">
        <v>0</v>
      </c>
      <c r="BH15" s="74">
        <v>0</v>
      </c>
      <c r="BI15" s="74">
        <v>3355.1431076921999</v>
      </c>
      <c r="BJ15" s="74">
        <v>0</v>
      </c>
      <c r="BK15" s="74">
        <v>0</v>
      </c>
      <c r="BL15" s="74">
        <v>102.35842035208043</v>
      </c>
      <c r="BM15" s="74">
        <v>69.358153503479897</v>
      </c>
      <c r="BN15" s="74">
        <v>2256.1532002422036</v>
      </c>
      <c r="BO15" s="74">
        <v>38437.21677574567</v>
      </c>
    </row>
    <row r="16" spans="1:67" x14ac:dyDescent="0.25">
      <c r="A16">
        <v>2014</v>
      </c>
      <c r="B16" s="68" t="s">
        <v>463</v>
      </c>
      <c r="C16" s="73" t="s">
        <v>526</v>
      </c>
      <c r="D16" s="68" t="s">
        <v>576</v>
      </c>
      <c r="E16" s="74">
        <v>103.30078580757274</v>
      </c>
      <c r="F16" s="74">
        <v>3.8998446916272509</v>
      </c>
      <c r="G16" s="74">
        <v>18.837780303083296</v>
      </c>
      <c r="H16" s="74">
        <v>4.9512019153468803</v>
      </c>
      <c r="I16" s="74">
        <v>467.80440098575951</v>
      </c>
      <c r="J16" s="74">
        <v>305.89302595108478</v>
      </c>
      <c r="K16" s="74">
        <v>11.403215279955717</v>
      </c>
      <c r="L16" s="74">
        <v>63.565724707938934</v>
      </c>
      <c r="M16" s="74">
        <v>69.268802715075367</v>
      </c>
      <c r="N16" s="74">
        <v>28.736057494455423</v>
      </c>
      <c r="O16" s="74">
        <v>511.14286370254939</v>
      </c>
      <c r="P16" s="74">
        <v>191.04515449541611</v>
      </c>
      <c r="Q16" s="74">
        <v>440.35597025711269</v>
      </c>
      <c r="R16" s="74">
        <v>58.831910335836824</v>
      </c>
      <c r="S16" s="74">
        <v>112.24945541676546</v>
      </c>
      <c r="T16" s="74">
        <v>326.35195403323104</v>
      </c>
      <c r="U16" s="74">
        <v>2149.8606496571315</v>
      </c>
      <c r="V16" s="74">
        <v>897.47605482730273</v>
      </c>
      <c r="W16" s="74">
        <v>714.04183457936483</v>
      </c>
      <c r="X16" s="74">
        <v>2342.4021627419152</v>
      </c>
      <c r="Y16" s="74">
        <v>426.10550020353105</v>
      </c>
      <c r="Z16" s="74">
        <v>272.45158136708039</v>
      </c>
      <c r="AA16" s="74">
        <v>0</v>
      </c>
      <c r="AB16" s="74">
        <v>109.4152428305165</v>
      </c>
      <c r="AC16" s="74">
        <v>52.751193719058655</v>
      </c>
      <c r="AD16" s="74">
        <v>87.667804935993615</v>
      </c>
      <c r="AE16" s="74">
        <v>1451.3674995544777</v>
      </c>
      <c r="AF16" s="74">
        <v>30.17458837226922</v>
      </c>
      <c r="AG16" s="74">
        <v>189.60882093639452</v>
      </c>
      <c r="AH16" s="74">
        <v>264.69253173835796</v>
      </c>
      <c r="AI16" s="74">
        <v>305.57652851257723</v>
      </c>
      <c r="AJ16" s="74">
        <v>3.2993660288954469</v>
      </c>
      <c r="AK16" s="74">
        <v>3.436503334468417</v>
      </c>
      <c r="AL16" s="74">
        <v>104.21226990049573</v>
      </c>
      <c r="AM16" s="74">
        <v>13.574436383490909</v>
      </c>
      <c r="AN16" s="74">
        <v>52.656506089391968</v>
      </c>
      <c r="AO16" s="74">
        <v>15.939423857326444</v>
      </c>
      <c r="AP16" s="74">
        <v>9.0944966670290661</v>
      </c>
      <c r="AQ16" s="74">
        <v>1.9238240969923872</v>
      </c>
      <c r="AR16" s="74">
        <v>7.6283871105499408</v>
      </c>
      <c r="AS16" s="74">
        <v>12.978740750956577</v>
      </c>
      <c r="AT16" s="74">
        <v>2.9921558284238907</v>
      </c>
      <c r="AU16" s="74">
        <v>3.2876641374960527</v>
      </c>
      <c r="AV16" s="74">
        <v>5.230531276099911</v>
      </c>
      <c r="AW16" s="74">
        <v>5.0040581382194569</v>
      </c>
      <c r="AX16" s="74">
        <v>16.882304011357725</v>
      </c>
      <c r="AY16" s="74">
        <v>24.654388815775025</v>
      </c>
      <c r="AZ16" s="74">
        <v>0.14825461454464361</v>
      </c>
      <c r="BA16" s="74">
        <v>12.390762189333673</v>
      </c>
      <c r="BB16" s="74">
        <v>43.848505703010375</v>
      </c>
      <c r="BC16" s="74">
        <v>15.580709949176542</v>
      </c>
      <c r="BD16" s="74">
        <v>35.478741663847551</v>
      </c>
      <c r="BE16" s="74">
        <v>51.618653680030192</v>
      </c>
      <c r="BF16" s="74">
        <v>189.11667691355811</v>
      </c>
      <c r="BG16" s="74">
        <v>0</v>
      </c>
      <c r="BH16" s="74">
        <v>0</v>
      </c>
      <c r="BI16" s="74">
        <v>203.9169018959924</v>
      </c>
      <c r="BJ16" s="74">
        <v>0</v>
      </c>
      <c r="BK16" s="74">
        <v>0</v>
      </c>
      <c r="BL16" s="74">
        <v>28.957326566228069</v>
      </c>
      <c r="BM16" s="74">
        <v>52.775703333620108</v>
      </c>
      <c r="BN16" s="74">
        <v>9494.2062884654642</v>
      </c>
      <c r="BO16" s="74">
        <v>22422.063723470535</v>
      </c>
    </row>
    <row r="17" spans="1:67" x14ac:dyDescent="0.25">
      <c r="A17">
        <v>2014</v>
      </c>
      <c r="B17" s="68" t="s">
        <v>464</v>
      </c>
      <c r="C17" s="73" t="s">
        <v>527</v>
      </c>
      <c r="D17" s="68" t="s">
        <v>576</v>
      </c>
      <c r="E17" s="74">
        <v>6.4336140647822164</v>
      </c>
      <c r="F17" s="74">
        <v>0.11388487781971887</v>
      </c>
      <c r="G17" s="74">
        <v>0.29229754666381874</v>
      </c>
      <c r="H17" s="74">
        <v>0.50275238998757765</v>
      </c>
      <c r="I17" s="74">
        <v>167.95318765981821</v>
      </c>
      <c r="J17" s="74">
        <v>24.163589421068849</v>
      </c>
      <c r="K17" s="74">
        <v>1.7369184721481743</v>
      </c>
      <c r="L17" s="74">
        <v>23.2586029072747</v>
      </c>
      <c r="M17" s="74">
        <v>2.1204943847982944</v>
      </c>
      <c r="N17" s="74">
        <v>30.520097800921761</v>
      </c>
      <c r="O17" s="74">
        <v>220.27605194713558</v>
      </c>
      <c r="P17" s="74">
        <v>193.17795718264603</v>
      </c>
      <c r="Q17" s="74">
        <v>14.254590860107577</v>
      </c>
      <c r="R17" s="74">
        <v>890.81063690957501</v>
      </c>
      <c r="S17" s="74">
        <v>501.92447622061195</v>
      </c>
      <c r="T17" s="74">
        <v>102.52132456597271</v>
      </c>
      <c r="U17" s="74">
        <v>3780.6422359477647</v>
      </c>
      <c r="V17" s="74">
        <v>303.55428328099691</v>
      </c>
      <c r="W17" s="74">
        <v>121.67422939543421</v>
      </c>
      <c r="X17" s="74">
        <v>231.47502507305975</v>
      </c>
      <c r="Y17" s="74">
        <v>163.33732872555194</v>
      </c>
      <c r="Z17" s="74">
        <v>73.08344104890358</v>
      </c>
      <c r="AA17" s="74">
        <v>0</v>
      </c>
      <c r="AB17" s="74">
        <v>33.653668798632545</v>
      </c>
      <c r="AC17" s="74">
        <v>32.500591353228259</v>
      </c>
      <c r="AD17" s="74">
        <v>85.322991101018033</v>
      </c>
      <c r="AE17" s="74">
        <v>6046.376932138659</v>
      </c>
      <c r="AF17" s="74">
        <v>1.6328729783911911</v>
      </c>
      <c r="AG17" s="74">
        <v>10.275708656254679</v>
      </c>
      <c r="AH17" s="74">
        <v>14.342196564277854</v>
      </c>
      <c r="AI17" s="74">
        <v>3.5020172445326145</v>
      </c>
      <c r="AJ17" s="74">
        <v>0.36430915485495019</v>
      </c>
      <c r="AK17" s="74">
        <v>1.5984838069838614</v>
      </c>
      <c r="AL17" s="74">
        <v>11.754072483434534</v>
      </c>
      <c r="AM17" s="74">
        <v>0.11637861514688458</v>
      </c>
      <c r="AN17" s="74">
        <v>31.89266163345992</v>
      </c>
      <c r="AO17" s="74">
        <v>1.3404209425412326</v>
      </c>
      <c r="AP17" s="74">
        <v>1.9913118462570905</v>
      </c>
      <c r="AQ17" s="74">
        <v>1.8418075949486117</v>
      </c>
      <c r="AR17" s="74">
        <v>2.4664091040147484</v>
      </c>
      <c r="AS17" s="74">
        <v>2.6766067407284653</v>
      </c>
      <c r="AT17" s="74">
        <v>1.1506106945554198</v>
      </c>
      <c r="AU17" s="74">
        <v>2.9947498545044073</v>
      </c>
      <c r="AV17" s="74">
        <v>2.0065859391136627</v>
      </c>
      <c r="AW17" s="74">
        <v>1.8148124200907927</v>
      </c>
      <c r="AX17" s="74">
        <v>6.9977323658938211</v>
      </c>
      <c r="AY17" s="74">
        <v>33.811920224513315</v>
      </c>
      <c r="AZ17" s="74">
        <v>1.471253145833392E-2</v>
      </c>
      <c r="BA17" s="74">
        <v>1.554336084066803</v>
      </c>
      <c r="BB17" s="74">
        <v>4.1597437555668444</v>
      </c>
      <c r="BC17" s="74">
        <v>8.3024463910726443</v>
      </c>
      <c r="BD17" s="74">
        <v>26.157022526746374</v>
      </c>
      <c r="BE17" s="74">
        <v>9.9927073915352747</v>
      </c>
      <c r="BF17" s="74">
        <v>27.496560148420706</v>
      </c>
      <c r="BG17" s="74">
        <v>0</v>
      </c>
      <c r="BH17" s="74">
        <v>0</v>
      </c>
      <c r="BI17" s="74">
        <v>159.33150409626188</v>
      </c>
      <c r="BJ17" s="74">
        <v>0</v>
      </c>
      <c r="BK17" s="74">
        <v>6.4519966217104745E-3</v>
      </c>
      <c r="BL17" s="74">
        <v>10.931488031720884</v>
      </c>
      <c r="BM17" s="74">
        <v>70.678750988424724</v>
      </c>
      <c r="BN17" s="74">
        <v>2674.817849261362</v>
      </c>
      <c r="BO17" s="74">
        <v>16179.696446142327</v>
      </c>
    </row>
    <row r="18" spans="1:67" x14ac:dyDescent="0.25">
      <c r="A18">
        <v>2014</v>
      </c>
      <c r="B18" s="68" t="s">
        <v>465</v>
      </c>
      <c r="C18" s="73" t="s">
        <v>528</v>
      </c>
      <c r="D18" s="68" t="s">
        <v>576</v>
      </c>
      <c r="E18" s="74">
        <v>53.843928791235008</v>
      </c>
      <c r="F18" s="74">
        <v>1.0893815279403425</v>
      </c>
      <c r="G18" s="74">
        <v>3.2546859957107888</v>
      </c>
      <c r="H18" s="74">
        <v>14.599998364028501</v>
      </c>
      <c r="I18" s="74">
        <v>112.12560200513403</v>
      </c>
      <c r="J18" s="74">
        <v>315.98449439255808</v>
      </c>
      <c r="K18" s="74">
        <v>20.086300528382754</v>
      </c>
      <c r="L18" s="74">
        <v>47.481671453713808</v>
      </c>
      <c r="M18" s="74">
        <v>10.820006203374968</v>
      </c>
      <c r="N18" s="74">
        <v>221.62201621039029</v>
      </c>
      <c r="O18" s="74">
        <v>1494.0661698578431</v>
      </c>
      <c r="P18" s="74">
        <v>132.44910695939902</v>
      </c>
      <c r="Q18" s="74">
        <v>258.35412792759769</v>
      </c>
      <c r="R18" s="74">
        <v>312.82236833536058</v>
      </c>
      <c r="S18" s="74">
        <v>37669.132182851754</v>
      </c>
      <c r="T18" s="74">
        <v>20274.842034056554</v>
      </c>
      <c r="U18" s="74">
        <v>2426.0427467374211</v>
      </c>
      <c r="V18" s="74">
        <v>6337.8598974900688</v>
      </c>
      <c r="W18" s="74">
        <v>8587.9817141478925</v>
      </c>
      <c r="X18" s="74">
        <v>6148.5117177297107</v>
      </c>
      <c r="Y18" s="74">
        <v>11453.227660872204</v>
      </c>
      <c r="Z18" s="74">
        <v>878.25111508838961</v>
      </c>
      <c r="AA18" s="74">
        <v>0</v>
      </c>
      <c r="AB18" s="74">
        <v>489.89486132950549</v>
      </c>
      <c r="AC18" s="74">
        <v>150.88696232647928</v>
      </c>
      <c r="AD18" s="74">
        <v>936.27524179574448</v>
      </c>
      <c r="AE18" s="74">
        <v>13468.794539163289</v>
      </c>
      <c r="AF18" s="74">
        <v>7.6240270217439532</v>
      </c>
      <c r="AG18" s="74">
        <v>47.995501954096532</v>
      </c>
      <c r="AH18" s="74">
        <v>66.986162290902783</v>
      </c>
      <c r="AI18" s="74">
        <v>65.299412237214298</v>
      </c>
      <c r="AJ18" s="74">
        <v>8.0422067690731289</v>
      </c>
      <c r="AK18" s="74">
        <v>9.9278591223149562</v>
      </c>
      <c r="AL18" s="74">
        <v>86.640434733490935</v>
      </c>
      <c r="AM18" s="74">
        <v>1.6371283860231884</v>
      </c>
      <c r="AN18" s="74">
        <v>70.785011782679931</v>
      </c>
      <c r="AO18" s="74">
        <v>8.964397655663241</v>
      </c>
      <c r="AP18" s="74">
        <v>18.204013568709691</v>
      </c>
      <c r="AQ18" s="74">
        <v>11.51219940748449</v>
      </c>
      <c r="AR18" s="74">
        <v>10.543457691181617</v>
      </c>
      <c r="AS18" s="74">
        <v>29.149951931292442</v>
      </c>
      <c r="AT18" s="74">
        <v>9.7284617547051795</v>
      </c>
      <c r="AU18" s="74">
        <v>5.3668562305649683</v>
      </c>
      <c r="AV18" s="74">
        <v>87.421918887374531</v>
      </c>
      <c r="AW18" s="74">
        <v>8.7122835696517384</v>
      </c>
      <c r="AX18" s="74">
        <v>33.130345258344114</v>
      </c>
      <c r="AY18" s="74">
        <v>169.53644093105956</v>
      </c>
      <c r="AZ18" s="74">
        <v>0.12679875784379369</v>
      </c>
      <c r="BA18" s="74">
        <v>7.971322829095997</v>
      </c>
      <c r="BB18" s="74">
        <v>30.682716529835844</v>
      </c>
      <c r="BC18" s="74">
        <v>68.151052488156324</v>
      </c>
      <c r="BD18" s="74">
        <v>120.71672416494991</v>
      </c>
      <c r="BE18" s="74">
        <v>181.14231918908905</v>
      </c>
      <c r="BF18" s="74">
        <v>232.54204357977375</v>
      </c>
      <c r="BG18" s="74">
        <v>0</v>
      </c>
      <c r="BH18" s="74">
        <v>0</v>
      </c>
      <c r="BI18" s="74">
        <v>816.9193158480133</v>
      </c>
      <c r="BJ18" s="74">
        <v>0</v>
      </c>
      <c r="BK18" s="74">
        <v>0.44535811209701531</v>
      </c>
      <c r="BL18" s="74">
        <v>213.04216828346429</v>
      </c>
      <c r="BM18" s="74">
        <v>777.70495399371248</v>
      </c>
      <c r="BN18" s="74">
        <v>34639.690999210521</v>
      </c>
      <c r="BO18" s="74">
        <v>149666.64437631195</v>
      </c>
    </row>
    <row r="19" spans="1:67" x14ac:dyDescent="0.25">
      <c r="A19">
        <v>2014</v>
      </c>
      <c r="B19" s="68" t="s">
        <v>466</v>
      </c>
      <c r="C19" s="73" t="s">
        <v>529</v>
      </c>
      <c r="D19" s="68" t="s">
        <v>576</v>
      </c>
      <c r="E19" s="74">
        <v>19.985192024680206</v>
      </c>
      <c r="F19" s="74">
        <v>14.736546587436743</v>
      </c>
      <c r="G19" s="74">
        <v>4.2799807473334983</v>
      </c>
      <c r="H19" s="74">
        <v>42.793602845572543</v>
      </c>
      <c r="I19" s="74">
        <v>943.20824807992631</v>
      </c>
      <c r="J19" s="74">
        <v>627.0672570755205</v>
      </c>
      <c r="K19" s="74">
        <v>50.929822898178486</v>
      </c>
      <c r="L19" s="74">
        <v>81.789101355840216</v>
      </c>
      <c r="M19" s="74">
        <v>26.559341239561778</v>
      </c>
      <c r="N19" s="74">
        <v>940.20180176892825</v>
      </c>
      <c r="O19" s="74">
        <v>1171.0470194136019</v>
      </c>
      <c r="P19" s="74">
        <v>387.13889162507877</v>
      </c>
      <c r="Q19" s="74">
        <v>261.80836268064047</v>
      </c>
      <c r="R19" s="74">
        <v>246.65131048312222</v>
      </c>
      <c r="S19" s="74">
        <v>1725.169796250889</v>
      </c>
      <c r="T19" s="74">
        <v>8546.0950067388167</v>
      </c>
      <c r="U19" s="74">
        <v>6619.8661826854186</v>
      </c>
      <c r="V19" s="74">
        <v>5482.6791059550733</v>
      </c>
      <c r="W19" s="74">
        <v>9355.1234940452177</v>
      </c>
      <c r="X19" s="74">
        <v>7276.8613848392515</v>
      </c>
      <c r="Y19" s="74">
        <v>7658.7833553155888</v>
      </c>
      <c r="Z19" s="74">
        <v>1072.6351165666445</v>
      </c>
      <c r="AA19" s="74">
        <v>0</v>
      </c>
      <c r="AB19" s="74">
        <v>495.49945418187798</v>
      </c>
      <c r="AC19" s="74">
        <v>438.8020111284543</v>
      </c>
      <c r="AD19" s="74">
        <v>141.35085050071953</v>
      </c>
      <c r="AE19" s="74">
        <v>15334.185678475786</v>
      </c>
      <c r="AF19" s="74">
        <v>28.255508907693763</v>
      </c>
      <c r="AG19" s="74">
        <v>177.57725603315109</v>
      </c>
      <c r="AH19" s="74">
        <v>247.89183027701566</v>
      </c>
      <c r="AI19" s="74">
        <v>218.37075154397544</v>
      </c>
      <c r="AJ19" s="74">
        <v>27.711567040840002</v>
      </c>
      <c r="AK19" s="74">
        <v>35.727395101815809</v>
      </c>
      <c r="AL19" s="74">
        <v>271.29280771174621</v>
      </c>
      <c r="AM19" s="74">
        <v>3.908930328478339</v>
      </c>
      <c r="AN19" s="74">
        <v>252.35180513133085</v>
      </c>
      <c r="AO19" s="74">
        <v>24.073590675924237</v>
      </c>
      <c r="AP19" s="74">
        <v>24.461385905439052</v>
      </c>
      <c r="AQ19" s="74">
        <v>22.389879625663017</v>
      </c>
      <c r="AR19" s="74">
        <v>37.25138884784959</v>
      </c>
      <c r="AS19" s="74">
        <v>179.71092514105524</v>
      </c>
      <c r="AT19" s="74">
        <v>17.446032409519365</v>
      </c>
      <c r="AU19" s="74">
        <v>29.232034362416154</v>
      </c>
      <c r="AV19" s="74">
        <v>39.472124625344989</v>
      </c>
      <c r="AW19" s="74">
        <v>26.375930796705568</v>
      </c>
      <c r="AX19" s="74">
        <v>68.367043964880182</v>
      </c>
      <c r="AY19" s="74">
        <v>262.34297842065803</v>
      </c>
      <c r="AZ19" s="74">
        <v>0.13721231193220981</v>
      </c>
      <c r="BA19" s="74">
        <v>41.906674717530301</v>
      </c>
      <c r="BB19" s="74">
        <v>101.9624532559146</v>
      </c>
      <c r="BC19" s="74">
        <v>530.44750914529357</v>
      </c>
      <c r="BD19" s="74">
        <v>137.12606190859449</v>
      </c>
      <c r="BE19" s="74">
        <v>91.532405596277115</v>
      </c>
      <c r="BF19" s="74">
        <v>499.28178826920441</v>
      </c>
      <c r="BG19" s="74">
        <v>0</v>
      </c>
      <c r="BH19" s="74">
        <v>0</v>
      </c>
      <c r="BI19" s="74">
        <v>1289.9851716683686</v>
      </c>
      <c r="BJ19" s="74">
        <v>0</v>
      </c>
      <c r="BK19" s="74">
        <v>0.87433856949362054</v>
      </c>
      <c r="BL19" s="74">
        <v>3570.9248076423974</v>
      </c>
      <c r="BM19" s="74">
        <v>121.44243187599569</v>
      </c>
      <c r="BN19" s="74">
        <v>16656.964549864646</v>
      </c>
      <c r="BO19" s="74">
        <v>94002.044487186256</v>
      </c>
    </row>
    <row r="20" spans="1:67" x14ac:dyDescent="0.25">
      <c r="A20">
        <v>2014</v>
      </c>
      <c r="B20" s="68" t="s">
        <v>467</v>
      </c>
      <c r="C20" s="73" t="s">
        <v>530</v>
      </c>
      <c r="D20" s="68" t="s">
        <v>576</v>
      </c>
      <c r="E20" s="74">
        <v>92.108364373395432</v>
      </c>
      <c r="F20" s="74">
        <v>2.9872810954210203</v>
      </c>
      <c r="G20" s="74">
        <v>12.328191411144074</v>
      </c>
      <c r="H20" s="74">
        <v>9.7455686439336269</v>
      </c>
      <c r="I20" s="74">
        <v>567.48632021316257</v>
      </c>
      <c r="J20" s="74">
        <v>1081.3990487291776</v>
      </c>
      <c r="K20" s="74">
        <v>29.718688227516569</v>
      </c>
      <c r="L20" s="74">
        <v>115.59842378592897</v>
      </c>
      <c r="M20" s="74">
        <v>54.797887120067877</v>
      </c>
      <c r="N20" s="74">
        <v>312.1337005637032</v>
      </c>
      <c r="O20" s="74">
        <v>835.74495732045784</v>
      </c>
      <c r="P20" s="74">
        <v>260.67809276718299</v>
      </c>
      <c r="Q20" s="74">
        <v>170.37302341138565</v>
      </c>
      <c r="R20" s="74">
        <v>102.85920265138289</v>
      </c>
      <c r="S20" s="74">
        <v>621.48094716936191</v>
      </c>
      <c r="T20" s="74">
        <v>590.75542636900775</v>
      </c>
      <c r="U20" s="74">
        <v>75852.283826775005</v>
      </c>
      <c r="V20" s="74">
        <v>4063.8476183472717</v>
      </c>
      <c r="W20" s="74">
        <v>3788.6193219178103</v>
      </c>
      <c r="X20" s="74">
        <v>3907.3818770792705</v>
      </c>
      <c r="Y20" s="74">
        <v>2726.9580507230407</v>
      </c>
      <c r="Z20" s="74">
        <v>446.53523614144814</v>
      </c>
      <c r="AA20" s="74">
        <v>0</v>
      </c>
      <c r="AB20" s="74">
        <v>638.58977068899446</v>
      </c>
      <c r="AC20" s="74">
        <v>308.51832136410655</v>
      </c>
      <c r="AD20" s="74">
        <v>210.90999820535205</v>
      </c>
      <c r="AE20" s="74">
        <v>2009.2334120323976</v>
      </c>
      <c r="AF20" s="74">
        <v>55.33216261266314</v>
      </c>
      <c r="AG20" s="74">
        <v>349.03649648883635</v>
      </c>
      <c r="AH20" s="74">
        <v>487.02061745887283</v>
      </c>
      <c r="AI20" s="74">
        <v>240.2454165208805</v>
      </c>
      <c r="AJ20" s="74">
        <v>20.476334280510788</v>
      </c>
      <c r="AK20" s="74">
        <v>29.514873396673579</v>
      </c>
      <c r="AL20" s="74">
        <v>382.74021307072599</v>
      </c>
      <c r="AM20" s="74">
        <v>34.335884983796973</v>
      </c>
      <c r="AN20" s="74">
        <v>278.41903221499041</v>
      </c>
      <c r="AO20" s="74">
        <v>81.830855461994418</v>
      </c>
      <c r="AP20" s="74">
        <v>489.86199070763564</v>
      </c>
      <c r="AQ20" s="74">
        <v>506.65186825326469</v>
      </c>
      <c r="AR20" s="74">
        <v>2016.2026226269966</v>
      </c>
      <c r="AS20" s="74">
        <v>531.11194015814704</v>
      </c>
      <c r="AT20" s="74">
        <v>102.86172190421722</v>
      </c>
      <c r="AU20" s="74">
        <v>112.82210261551417</v>
      </c>
      <c r="AV20" s="74">
        <v>53.244834833604948</v>
      </c>
      <c r="AW20" s="74">
        <v>143.50580877016455</v>
      </c>
      <c r="AX20" s="74">
        <v>658.91242903487444</v>
      </c>
      <c r="AY20" s="74">
        <v>1398.5628424034155</v>
      </c>
      <c r="AZ20" s="74">
        <v>1.9676735515821884</v>
      </c>
      <c r="BA20" s="74">
        <v>203.28434406843272</v>
      </c>
      <c r="BB20" s="74">
        <v>256.08089192407556</v>
      </c>
      <c r="BC20" s="74">
        <v>755.60122216887635</v>
      </c>
      <c r="BD20" s="74">
        <v>909.34684019371696</v>
      </c>
      <c r="BE20" s="74">
        <v>1306.2312650187512</v>
      </c>
      <c r="BF20" s="74">
        <v>875.98459417403694</v>
      </c>
      <c r="BG20" s="74">
        <v>0</v>
      </c>
      <c r="BH20" s="74">
        <v>0</v>
      </c>
      <c r="BI20" s="74">
        <v>13630.127913979693</v>
      </c>
      <c r="BJ20" s="74">
        <v>0</v>
      </c>
      <c r="BK20" s="74">
        <v>3.1793755777796462</v>
      </c>
      <c r="BL20" s="74">
        <v>13517.240553616368</v>
      </c>
      <c r="BM20" s="74">
        <v>641.20664532336752</v>
      </c>
      <c r="BN20" s="74">
        <v>173208.98252325587</v>
      </c>
      <c r="BO20" s="74">
        <v>312094.99644777743</v>
      </c>
    </row>
    <row r="21" spans="1:67" x14ac:dyDescent="0.25">
      <c r="A21">
        <v>2014</v>
      </c>
      <c r="B21" s="68" t="s">
        <v>468</v>
      </c>
      <c r="C21" s="73" t="s">
        <v>531</v>
      </c>
      <c r="D21" s="68" t="s">
        <v>576</v>
      </c>
      <c r="E21" s="74">
        <v>17.919366881818426</v>
      </c>
      <c r="F21" s="74">
        <v>1.3255739675494038</v>
      </c>
      <c r="G21" s="74">
        <v>34.403670035576702</v>
      </c>
      <c r="H21" s="74">
        <v>15.58756763104226</v>
      </c>
      <c r="I21" s="74">
        <v>87.778326491868285</v>
      </c>
      <c r="J21" s="74">
        <v>191.77449596133815</v>
      </c>
      <c r="K21" s="74">
        <v>12.692283407643458</v>
      </c>
      <c r="L21" s="74">
        <v>30.613619354818741</v>
      </c>
      <c r="M21" s="74">
        <v>17.843086532296123</v>
      </c>
      <c r="N21" s="74">
        <v>140.34357389696086</v>
      </c>
      <c r="O21" s="74">
        <v>272.67483329512578</v>
      </c>
      <c r="P21" s="74">
        <v>54.111541156750562</v>
      </c>
      <c r="Q21" s="74">
        <v>52.693413698084726</v>
      </c>
      <c r="R21" s="74">
        <v>76.101964599088433</v>
      </c>
      <c r="S21" s="74">
        <v>552.84222115227169</v>
      </c>
      <c r="T21" s="74">
        <v>814.04678686898944</v>
      </c>
      <c r="U21" s="74">
        <v>7397.5596530228322</v>
      </c>
      <c r="V21" s="74">
        <v>10379.41604978955</v>
      </c>
      <c r="W21" s="74">
        <v>4750.4979181891367</v>
      </c>
      <c r="X21" s="74">
        <v>4091.4886263790427</v>
      </c>
      <c r="Y21" s="74">
        <v>4480.2918440124577</v>
      </c>
      <c r="Z21" s="74">
        <v>188.78275681603012</v>
      </c>
      <c r="AA21" s="74">
        <v>0</v>
      </c>
      <c r="AB21" s="74">
        <v>1171.2808774069808</v>
      </c>
      <c r="AC21" s="74">
        <v>159.25148193501002</v>
      </c>
      <c r="AD21" s="74">
        <v>144.07557670421369</v>
      </c>
      <c r="AE21" s="74">
        <v>7551.0679053318936</v>
      </c>
      <c r="AF21" s="74">
        <v>26.427706140255211</v>
      </c>
      <c r="AG21" s="74">
        <v>166.11152354333896</v>
      </c>
      <c r="AH21" s="74">
        <v>231.8823586551128</v>
      </c>
      <c r="AI21" s="74">
        <v>357.14154715475348</v>
      </c>
      <c r="AJ21" s="74">
        <v>15.084036712640851</v>
      </c>
      <c r="AK21" s="74">
        <v>21.883543035346641</v>
      </c>
      <c r="AL21" s="74">
        <v>398.79195148382172</v>
      </c>
      <c r="AM21" s="74">
        <v>7.5209611331367983</v>
      </c>
      <c r="AN21" s="74">
        <v>205.73601519757986</v>
      </c>
      <c r="AO21" s="74">
        <v>15.726019320859876</v>
      </c>
      <c r="AP21" s="74">
        <v>133.48383625092487</v>
      </c>
      <c r="AQ21" s="74">
        <v>368.04035304863726</v>
      </c>
      <c r="AR21" s="74">
        <v>135.99880620260998</v>
      </c>
      <c r="AS21" s="74">
        <v>158.72354466346675</v>
      </c>
      <c r="AT21" s="74">
        <v>29.276973796379565</v>
      </c>
      <c r="AU21" s="74">
        <v>46.632106693732759</v>
      </c>
      <c r="AV21" s="74">
        <v>67.214627002080235</v>
      </c>
      <c r="AW21" s="74">
        <v>16.858598225967668</v>
      </c>
      <c r="AX21" s="74">
        <v>122.6131134085834</v>
      </c>
      <c r="AY21" s="74">
        <v>404.05286765871426</v>
      </c>
      <c r="AZ21" s="74">
        <v>0.14095738263720192</v>
      </c>
      <c r="BA21" s="74">
        <v>284.65396408573469</v>
      </c>
      <c r="BB21" s="74">
        <v>136.45534029889657</v>
      </c>
      <c r="BC21" s="74">
        <v>151.32001987804523</v>
      </c>
      <c r="BD21" s="74">
        <v>319.62402699354135</v>
      </c>
      <c r="BE21" s="74">
        <v>201.2876212833167</v>
      </c>
      <c r="BF21" s="74">
        <v>982.66914287684006</v>
      </c>
      <c r="BG21" s="74">
        <v>0</v>
      </c>
      <c r="BH21" s="74">
        <v>0</v>
      </c>
      <c r="BI21" s="74">
        <v>1855.0135347810017</v>
      </c>
      <c r="BJ21" s="74">
        <v>0</v>
      </c>
      <c r="BK21" s="74">
        <v>6.9361332041578641E-2</v>
      </c>
      <c r="BL21" s="74">
        <v>1580.132323654645</v>
      </c>
      <c r="BM21" s="74">
        <v>39.221647765177046</v>
      </c>
      <c r="BN21" s="74">
        <v>30295.519579376683</v>
      </c>
      <c r="BO21" s="74">
        <v>81461.773023554953</v>
      </c>
    </row>
    <row r="22" spans="1:67" x14ac:dyDescent="0.25">
      <c r="A22">
        <v>2014</v>
      </c>
      <c r="B22" s="68" t="s">
        <v>469</v>
      </c>
      <c r="C22" s="73" t="s">
        <v>532</v>
      </c>
      <c r="D22" s="68" t="s">
        <v>576</v>
      </c>
      <c r="E22" s="74">
        <v>102.81432096467644</v>
      </c>
      <c r="F22" s="74">
        <v>8.3011464015322929</v>
      </c>
      <c r="G22" s="74">
        <v>34.360069536519447</v>
      </c>
      <c r="H22" s="74">
        <v>44.667409373146313</v>
      </c>
      <c r="I22" s="74">
        <v>346.95968737521076</v>
      </c>
      <c r="J22" s="74">
        <v>662.65383559424379</v>
      </c>
      <c r="K22" s="74">
        <v>20.717240875085643</v>
      </c>
      <c r="L22" s="74">
        <v>125.87891306777838</v>
      </c>
      <c r="M22" s="74">
        <v>62.836092205395055</v>
      </c>
      <c r="N22" s="74">
        <v>806.19945506831345</v>
      </c>
      <c r="O22" s="74">
        <v>738.41611998854819</v>
      </c>
      <c r="P22" s="74">
        <v>87.674891333070221</v>
      </c>
      <c r="Q22" s="74">
        <v>481.84508580217778</v>
      </c>
      <c r="R22" s="74">
        <v>183.32161817972298</v>
      </c>
      <c r="S22" s="74">
        <v>1086.6497875415382</v>
      </c>
      <c r="T22" s="74">
        <v>1859.7534446718396</v>
      </c>
      <c r="U22" s="74">
        <v>2615.1873186797998</v>
      </c>
      <c r="V22" s="74">
        <v>1963.4708580989773</v>
      </c>
      <c r="W22" s="74">
        <v>14945.711429759513</v>
      </c>
      <c r="X22" s="74">
        <v>3977.128507506432</v>
      </c>
      <c r="Y22" s="74">
        <v>9011.8969467595907</v>
      </c>
      <c r="Z22" s="74">
        <v>223.8654656785051</v>
      </c>
      <c r="AA22" s="74">
        <v>0</v>
      </c>
      <c r="AB22" s="74">
        <v>853.91140280427828</v>
      </c>
      <c r="AC22" s="74">
        <v>897.95082036248698</v>
      </c>
      <c r="AD22" s="74">
        <v>573.7756965084526</v>
      </c>
      <c r="AE22" s="74">
        <v>4651.2516244265189</v>
      </c>
      <c r="AF22" s="74">
        <v>27.153411627008033</v>
      </c>
      <c r="AG22" s="74">
        <v>170.71344082911497</v>
      </c>
      <c r="AH22" s="74">
        <v>238.29939774323807</v>
      </c>
      <c r="AI22" s="74">
        <v>123.59709945190427</v>
      </c>
      <c r="AJ22" s="74">
        <v>21.514122463095976</v>
      </c>
      <c r="AK22" s="74">
        <v>50.586360167262868</v>
      </c>
      <c r="AL22" s="74">
        <v>450.99217861760729</v>
      </c>
      <c r="AM22" s="74">
        <v>6.5309175903484569</v>
      </c>
      <c r="AN22" s="74">
        <v>90.796435167930511</v>
      </c>
      <c r="AO22" s="74">
        <v>98.119944537619929</v>
      </c>
      <c r="AP22" s="74">
        <v>30.797873585967231</v>
      </c>
      <c r="AQ22" s="74">
        <v>26.281004891258704</v>
      </c>
      <c r="AR22" s="74">
        <v>80.810644595178985</v>
      </c>
      <c r="AS22" s="74">
        <v>192.3002154854706</v>
      </c>
      <c r="AT22" s="74">
        <v>55.953362597697797</v>
      </c>
      <c r="AU22" s="74">
        <v>47.644673961658128</v>
      </c>
      <c r="AV22" s="74">
        <v>60.8447756412139</v>
      </c>
      <c r="AW22" s="74">
        <v>13.464078109164708</v>
      </c>
      <c r="AX22" s="74">
        <v>60.390057079397444</v>
      </c>
      <c r="AY22" s="74">
        <v>506.6802608154378</v>
      </c>
      <c r="AZ22" s="74">
        <v>0.19353311510938481</v>
      </c>
      <c r="BA22" s="74">
        <v>104.07506197684339</v>
      </c>
      <c r="BB22" s="74">
        <v>86.503275816218505</v>
      </c>
      <c r="BC22" s="74">
        <v>547.55267463437474</v>
      </c>
      <c r="BD22" s="74">
        <v>185.21905156021953</v>
      </c>
      <c r="BE22" s="74">
        <v>82.458580489671917</v>
      </c>
      <c r="BF22" s="74">
        <v>824.91176219940019</v>
      </c>
      <c r="BG22" s="74">
        <v>0</v>
      </c>
      <c r="BH22" s="74">
        <v>0</v>
      </c>
      <c r="BI22" s="74">
        <v>1744.6501116863635</v>
      </c>
      <c r="BJ22" s="74">
        <v>0</v>
      </c>
      <c r="BK22" s="74">
        <v>3.7659022164599256</v>
      </c>
      <c r="BL22" s="74">
        <v>22919.645120111691</v>
      </c>
      <c r="BM22" s="74">
        <v>64.93449143448548</v>
      </c>
      <c r="BN22" s="74">
        <v>39205.640867103139</v>
      </c>
      <c r="BO22" s="74">
        <v>114490.21987586496</v>
      </c>
    </row>
    <row r="23" spans="1:67" x14ac:dyDescent="0.25">
      <c r="A23">
        <v>2014</v>
      </c>
      <c r="B23" s="68" t="s">
        <v>470</v>
      </c>
      <c r="C23" s="73" t="s">
        <v>533</v>
      </c>
      <c r="D23" s="68" t="s">
        <v>576</v>
      </c>
      <c r="E23" s="74">
        <v>22.011358955408721</v>
      </c>
      <c r="F23" s="74">
        <v>7.2120856391497599</v>
      </c>
      <c r="G23" s="74">
        <v>4.2539501813218239</v>
      </c>
      <c r="H23" s="74">
        <v>45.954898143121568</v>
      </c>
      <c r="I23" s="74">
        <v>122.2871106262305</v>
      </c>
      <c r="J23" s="74">
        <v>230.34270288803228</v>
      </c>
      <c r="K23" s="74">
        <v>13.710440499163015</v>
      </c>
      <c r="L23" s="74">
        <v>45.32780262050813</v>
      </c>
      <c r="M23" s="74">
        <v>21.566600132956925</v>
      </c>
      <c r="N23" s="74">
        <v>91.244734143127772</v>
      </c>
      <c r="O23" s="74">
        <v>169.65248958774589</v>
      </c>
      <c r="P23" s="74">
        <v>86.943309103245156</v>
      </c>
      <c r="Q23" s="74">
        <v>54.351070798288873</v>
      </c>
      <c r="R23" s="74">
        <v>104.39511536970498</v>
      </c>
      <c r="S23" s="74">
        <v>164.00924384903806</v>
      </c>
      <c r="T23" s="74">
        <v>241.73361648255016</v>
      </c>
      <c r="U23" s="74">
        <v>524.96284656353714</v>
      </c>
      <c r="V23" s="74">
        <v>290.55213695070438</v>
      </c>
      <c r="W23" s="74">
        <v>1032.0904381629762</v>
      </c>
      <c r="X23" s="74">
        <v>37638.827287646025</v>
      </c>
      <c r="Y23" s="74">
        <v>446.82640886737516</v>
      </c>
      <c r="Z23" s="74">
        <v>83.041663457287541</v>
      </c>
      <c r="AA23" s="74">
        <v>0</v>
      </c>
      <c r="AB23" s="74">
        <v>61.839529494276398</v>
      </c>
      <c r="AC23" s="74">
        <v>289.8885053800729</v>
      </c>
      <c r="AD23" s="74">
        <v>273.60160303243765</v>
      </c>
      <c r="AE23" s="74">
        <v>461.90544582047318</v>
      </c>
      <c r="AF23" s="74">
        <v>30.90316395968793</v>
      </c>
      <c r="AG23" s="74">
        <v>194.2946887856713</v>
      </c>
      <c r="AH23" s="74">
        <v>271.21540066863503</v>
      </c>
      <c r="AI23" s="74">
        <v>2266.0931526536133</v>
      </c>
      <c r="AJ23" s="74">
        <v>3.1561603380385428</v>
      </c>
      <c r="AK23" s="74">
        <v>3.1539368019701546</v>
      </c>
      <c r="AL23" s="74">
        <v>505.16624383758079</v>
      </c>
      <c r="AM23" s="74">
        <v>10.394568835753507</v>
      </c>
      <c r="AN23" s="74">
        <v>35.163909294572768</v>
      </c>
      <c r="AO23" s="74">
        <v>102.46316105284895</v>
      </c>
      <c r="AP23" s="74">
        <v>56.936470635100669</v>
      </c>
      <c r="AQ23" s="74">
        <v>13.488308271079518</v>
      </c>
      <c r="AR23" s="74">
        <v>42.721262545371381</v>
      </c>
      <c r="AS23" s="74">
        <v>112.38801945481784</v>
      </c>
      <c r="AT23" s="74">
        <v>19.648704909105941</v>
      </c>
      <c r="AU23" s="74">
        <v>11.212445416413708</v>
      </c>
      <c r="AV23" s="74">
        <v>33.594792074742813</v>
      </c>
      <c r="AW23" s="74">
        <v>35.227992174296411</v>
      </c>
      <c r="AX23" s="74">
        <v>32.488932882492833</v>
      </c>
      <c r="AY23" s="74">
        <v>113.30256844573481</v>
      </c>
      <c r="AZ23" s="74">
        <v>0.1459130109175617</v>
      </c>
      <c r="BA23" s="74">
        <v>24.463324379426059</v>
      </c>
      <c r="BB23" s="74">
        <v>101.42614662588971</v>
      </c>
      <c r="BC23" s="74">
        <v>127.86994084422921</v>
      </c>
      <c r="BD23" s="74">
        <v>68.181180518475088</v>
      </c>
      <c r="BE23" s="74">
        <v>138.61687962861311</v>
      </c>
      <c r="BF23" s="74">
        <v>2560.7491292380373</v>
      </c>
      <c r="BG23" s="74">
        <v>0</v>
      </c>
      <c r="BH23" s="74">
        <v>0</v>
      </c>
      <c r="BI23" s="74">
        <v>13200.030475721262</v>
      </c>
      <c r="BJ23" s="74">
        <v>0</v>
      </c>
      <c r="BK23" s="74">
        <v>3.7035308919411522E-2</v>
      </c>
      <c r="BL23" s="74">
        <v>12664.42236554497</v>
      </c>
      <c r="BM23" s="74">
        <v>54.154973214339016</v>
      </c>
      <c r="BN23" s="74">
        <v>72920.643348931742</v>
      </c>
      <c r="BO23" s="74">
        <v>148282.28699039898</v>
      </c>
    </row>
    <row r="24" spans="1:67" x14ac:dyDescent="0.25">
      <c r="A24">
        <v>2014</v>
      </c>
      <c r="B24" s="68" t="s">
        <v>471</v>
      </c>
      <c r="C24" s="73" t="s">
        <v>534</v>
      </c>
      <c r="D24" s="68" t="s">
        <v>576</v>
      </c>
      <c r="E24" s="74">
        <v>45.302822690824783</v>
      </c>
      <c r="F24" s="74">
        <v>3.5564835604870288</v>
      </c>
      <c r="G24" s="74">
        <v>140.48874611664272</v>
      </c>
      <c r="H24" s="74">
        <v>67.93711416085948</v>
      </c>
      <c r="I24" s="74">
        <v>256.75287308308327</v>
      </c>
      <c r="J24" s="74">
        <v>897.29416557183094</v>
      </c>
      <c r="K24" s="74">
        <v>23.039756559058208</v>
      </c>
      <c r="L24" s="74">
        <v>72.310602998343413</v>
      </c>
      <c r="M24" s="74">
        <v>10.204583222980332</v>
      </c>
      <c r="N24" s="74">
        <v>157.1662997543653</v>
      </c>
      <c r="O24" s="74">
        <v>292.46707875731494</v>
      </c>
      <c r="P24" s="74">
        <v>85.581441436043463</v>
      </c>
      <c r="Q24" s="74">
        <v>116.76140267729791</v>
      </c>
      <c r="R24" s="74">
        <v>83.122892990976538</v>
      </c>
      <c r="S24" s="74">
        <v>464.36776041611347</v>
      </c>
      <c r="T24" s="74">
        <v>933.40735372035283</v>
      </c>
      <c r="U24" s="74">
        <v>2463.8820977799473</v>
      </c>
      <c r="V24" s="74">
        <v>1996.0412044248051</v>
      </c>
      <c r="W24" s="74">
        <v>3141.3058638733178</v>
      </c>
      <c r="X24" s="74">
        <v>1916.8271909197365</v>
      </c>
      <c r="Y24" s="74">
        <v>10218.801090418963</v>
      </c>
      <c r="Z24" s="74">
        <v>354.88380747433627</v>
      </c>
      <c r="AA24" s="74">
        <v>0</v>
      </c>
      <c r="AB24" s="74">
        <v>296.86630453585462</v>
      </c>
      <c r="AC24" s="74">
        <v>160.39433270177341</v>
      </c>
      <c r="AD24" s="74">
        <v>116.06832353110309</v>
      </c>
      <c r="AE24" s="74">
        <v>2421.8985799403026</v>
      </c>
      <c r="AF24" s="74">
        <v>17.181607277996498</v>
      </c>
      <c r="AG24" s="74">
        <v>107.9653636401749</v>
      </c>
      <c r="AH24" s="74">
        <v>150.71871137329805</v>
      </c>
      <c r="AI24" s="74">
        <v>506.83177388025865</v>
      </c>
      <c r="AJ24" s="74">
        <v>347.89919879562865</v>
      </c>
      <c r="AK24" s="74">
        <v>1355.7184610425077</v>
      </c>
      <c r="AL24" s="74">
        <v>196.48828495802289</v>
      </c>
      <c r="AM24" s="74">
        <v>52.251282898594653</v>
      </c>
      <c r="AN24" s="74">
        <v>99.789687435176091</v>
      </c>
      <c r="AO24" s="74">
        <v>13.103796023174011</v>
      </c>
      <c r="AP24" s="74">
        <v>37.025783923112584</v>
      </c>
      <c r="AQ24" s="74">
        <v>54.593603383829148</v>
      </c>
      <c r="AR24" s="74">
        <v>33.242679650767549</v>
      </c>
      <c r="AS24" s="74">
        <v>73.032308278837093</v>
      </c>
      <c r="AT24" s="74">
        <v>16.643000490547607</v>
      </c>
      <c r="AU24" s="74">
        <v>16.896650180699538</v>
      </c>
      <c r="AV24" s="74">
        <v>28.162383028249227</v>
      </c>
      <c r="AW24" s="74">
        <v>8.7449793680598162</v>
      </c>
      <c r="AX24" s="74">
        <v>36.543963569941894</v>
      </c>
      <c r="AY24" s="74">
        <v>462.98212792682</v>
      </c>
      <c r="AZ24" s="74">
        <v>0.16517301702152296</v>
      </c>
      <c r="BA24" s="74">
        <v>56.425304056238502</v>
      </c>
      <c r="BB24" s="74">
        <v>67.959947250331325</v>
      </c>
      <c r="BC24" s="74">
        <v>845.31403563279696</v>
      </c>
      <c r="BD24" s="74">
        <v>213.66676328283546</v>
      </c>
      <c r="BE24" s="74">
        <v>87.479394228253895</v>
      </c>
      <c r="BF24" s="74">
        <v>379.96839690346417</v>
      </c>
      <c r="BG24" s="74">
        <v>0</v>
      </c>
      <c r="BH24" s="74">
        <v>0</v>
      </c>
      <c r="BI24" s="74">
        <v>1372.0746968219419</v>
      </c>
      <c r="BJ24" s="74">
        <v>0</v>
      </c>
      <c r="BK24" s="74">
        <v>0.46132620595893509</v>
      </c>
      <c r="BL24" s="74">
        <v>17742.485963544106</v>
      </c>
      <c r="BM24" s="74">
        <v>112.95539004758632</v>
      </c>
      <c r="BN24" s="74">
        <v>55504.109142673449</v>
      </c>
      <c r="BO24" s="74">
        <v>106735.61135410635</v>
      </c>
    </row>
    <row r="25" spans="1:67" x14ac:dyDescent="0.25">
      <c r="A25">
        <v>2014</v>
      </c>
      <c r="B25" s="68" t="s">
        <v>472</v>
      </c>
      <c r="C25" s="73" t="s">
        <v>535</v>
      </c>
      <c r="D25" s="68" t="s">
        <v>576</v>
      </c>
      <c r="E25" s="74">
        <v>3.0298514186302352</v>
      </c>
      <c r="F25" s="74">
        <v>9.2282524589321083E-2</v>
      </c>
      <c r="G25" s="74">
        <v>0.8211864193921361</v>
      </c>
      <c r="H25" s="74">
        <v>15.259471844334156</v>
      </c>
      <c r="I25" s="74">
        <v>524.24187225511014</v>
      </c>
      <c r="J25" s="74">
        <v>2408.4946276834467</v>
      </c>
      <c r="K25" s="74">
        <v>50.067664507048079</v>
      </c>
      <c r="L25" s="74">
        <v>160.69048176747253</v>
      </c>
      <c r="M25" s="74">
        <v>7.9683547460667628</v>
      </c>
      <c r="N25" s="74">
        <v>17.393568683900991</v>
      </c>
      <c r="O25" s="74">
        <v>401.93255213653686</v>
      </c>
      <c r="P25" s="74">
        <v>166.69223840416407</v>
      </c>
      <c r="Q25" s="74">
        <v>157.62782522913233</v>
      </c>
      <c r="R25" s="74">
        <v>81.189267203809095</v>
      </c>
      <c r="S25" s="74">
        <v>618.88214749122733</v>
      </c>
      <c r="T25" s="74">
        <v>571.28299270702462</v>
      </c>
      <c r="U25" s="74">
        <v>3066.2324402026366</v>
      </c>
      <c r="V25" s="74">
        <v>552.15265301241607</v>
      </c>
      <c r="W25" s="74">
        <v>1022.6488805351295</v>
      </c>
      <c r="X25" s="74">
        <v>1778.8824973173701</v>
      </c>
      <c r="Y25" s="74">
        <v>1996.0165728595414</v>
      </c>
      <c r="Z25" s="74">
        <v>789.05263152445127</v>
      </c>
      <c r="AA25" s="74">
        <v>0</v>
      </c>
      <c r="AB25" s="74">
        <v>8.0675093812009617</v>
      </c>
      <c r="AC25" s="74">
        <v>35.955091823507715</v>
      </c>
      <c r="AD25" s="74">
        <v>58.988241032453438</v>
      </c>
      <c r="AE25" s="74">
        <v>556.13239265027755</v>
      </c>
      <c r="AF25" s="74">
        <v>10.801176206446172</v>
      </c>
      <c r="AG25" s="74">
        <v>67.900057179550132</v>
      </c>
      <c r="AH25" s="74">
        <v>94.783082467026077</v>
      </c>
      <c r="AI25" s="74">
        <v>27.864410339876205</v>
      </c>
      <c r="AJ25" s="74">
        <v>1.7968028414621617</v>
      </c>
      <c r="AK25" s="74">
        <v>16.082047064234935</v>
      </c>
      <c r="AL25" s="74">
        <v>52.340996902949826</v>
      </c>
      <c r="AM25" s="74">
        <v>5.5617886580035147</v>
      </c>
      <c r="AN25" s="74">
        <v>147.04842326499977</v>
      </c>
      <c r="AO25" s="74">
        <v>7.3217024688515284</v>
      </c>
      <c r="AP25" s="74">
        <v>51.809091286881916</v>
      </c>
      <c r="AQ25" s="74">
        <v>7.4519204692561702</v>
      </c>
      <c r="AR25" s="74">
        <v>23.869657206871903</v>
      </c>
      <c r="AS25" s="74">
        <v>71.440782785345078</v>
      </c>
      <c r="AT25" s="74">
        <v>22.134655234414424</v>
      </c>
      <c r="AU25" s="74">
        <v>16.537172206100418</v>
      </c>
      <c r="AV25" s="74">
        <v>36.500221572341715</v>
      </c>
      <c r="AW25" s="74">
        <v>13.861159999711941</v>
      </c>
      <c r="AX25" s="74">
        <v>37.110294698242868</v>
      </c>
      <c r="AY25" s="74">
        <v>30.131131643403148</v>
      </c>
      <c r="AZ25" s="74">
        <v>0.44324207695297591</v>
      </c>
      <c r="BA25" s="74">
        <v>12.913834889708404</v>
      </c>
      <c r="BB25" s="74">
        <v>75.445204419300836</v>
      </c>
      <c r="BC25" s="74">
        <v>113.59944408838689</v>
      </c>
      <c r="BD25" s="74">
        <v>411.15842081649134</v>
      </c>
      <c r="BE25" s="74">
        <v>71.383155358874163</v>
      </c>
      <c r="BF25" s="74">
        <v>226.46667852109209</v>
      </c>
      <c r="BG25" s="74">
        <v>0</v>
      </c>
      <c r="BH25" s="74">
        <v>0</v>
      </c>
      <c r="BI25" s="74">
        <v>1569.4705951646577</v>
      </c>
      <c r="BJ25" s="74">
        <v>0</v>
      </c>
      <c r="BK25" s="74">
        <v>1.8700812707707817E-2</v>
      </c>
      <c r="BL25" s="74">
        <v>682.72240756340716</v>
      </c>
      <c r="BM25" s="74">
        <v>67.581787210506903</v>
      </c>
      <c r="BN25" s="74">
        <v>2084.8830858446986</v>
      </c>
      <c r="BO25" s="74">
        <v>21108.228426623587</v>
      </c>
    </row>
    <row r="26" spans="1:67" x14ac:dyDescent="0.25">
      <c r="A26">
        <v>2014</v>
      </c>
      <c r="B26" s="68" t="s">
        <v>473</v>
      </c>
      <c r="C26" s="73" t="s">
        <v>536</v>
      </c>
      <c r="D26" s="68" t="s">
        <v>576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  <c r="BF26" s="74">
        <v>0</v>
      </c>
      <c r="BG26" s="74">
        <v>0</v>
      </c>
      <c r="BH26" s="74">
        <v>0</v>
      </c>
      <c r="BI26" s="74">
        <v>0</v>
      </c>
      <c r="BJ26" s="74">
        <v>0</v>
      </c>
      <c r="BK26" s="74">
        <v>0</v>
      </c>
      <c r="BL26" s="74">
        <v>0</v>
      </c>
      <c r="BM26" s="74">
        <v>0</v>
      </c>
      <c r="BN26" s="74">
        <v>0</v>
      </c>
      <c r="BO26" s="74">
        <v>0</v>
      </c>
    </row>
    <row r="27" spans="1:67" x14ac:dyDescent="0.25">
      <c r="A27">
        <v>2014</v>
      </c>
      <c r="B27" s="68" t="s">
        <v>474</v>
      </c>
      <c r="C27" s="73" t="s">
        <v>537</v>
      </c>
      <c r="D27" s="68" t="s">
        <v>576</v>
      </c>
      <c r="E27" s="74">
        <v>310.85102338431915</v>
      </c>
      <c r="F27" s="74">
        <v>23.113575365949433</v>
      </c>
      <c r="G27" s="74">
        <v>18.183072296102733</v>
      </c>
      <c r="H27" s="74">
        <v>125.29295128742059</v>
      </c>
      <c r="I27" s="74">
        <v>907.57681883066743</v>
      </c>
      <c r="J27" s="74">
        <v>1909.8751741267113</v>
      </c>
      <c r="K27" s="74">
        <v>145.735055004152</v>
      </c>
      <c r="L27" s="74">
        <v>833.52028029850226</v>
      </c>
      <c r="M27" s="74">
        <v>153.96725680031992</v>
      </c>
      <c r="N27" s="74">
        <v>2540.8448069054762</v>
      </c>
      <c r="O27" s="74">
        <v>4969.5143912801141</v>
      </c>
      <c r="P27" s="74">
        <v>373.536113972652</v>
      </c>
      <c r="Q27" s="74">
        <v>289.51217789961089</v>
      </c>
      <c r="R27" s="74">
        <v>597.67581021572539</v>
      </c>
      <c r="S27" s="74">
        <v>8616.8836096655796</v>
      </c>
      <c r="T27" s="74">
        <v>1861.1403925007398</v>
      </c>
      <c r="U27" s="74">
        <v>3754.4776285596249</v>
      </c>
      <c r="V27" s="74">
        <v>872.48309978575833</v>
      </c>
      <c r="W27" s="74">
        <v>1024.6182170383797</v>
      </c>
      <c r="X27" s="74">
        <v>1170.8004938940851</v>
      </c>
      <c r="Y27" s="74">
        <v>745.41061158757793</v>
      </c>
      <c r="Z27" s="74">
        <v>163.27401229913281</v>
      </c>
      <c r="AA27" s="74">
        <v>0</v>
      </c>
      <c r="AB27" s="74">
        <v>19212.838385653791</v>
      </c>
      <c r="AC27" s="74">
        <v>2598.5430239216425</v>
      </c>
      <c r="AD27" s="74">
        <v>603.97063009333374</v>
      </c>
      <c r="AE27" s="74">
        <v>790.05332692722538</v>
      </c>
      <c r="AF27" s="74">
        <v>221.94765898294409</v>
      </c>
      <c r="AG27" s="74">
        <v>1394.5359515611515</v>
      </c>
      <c r="AH27" s="74">
        <v>1946.7830806540837</v>
      </c>
      <c r="AI27" s="74">
        <v>1800.5140050887553</v>
      </c>
      <c r="AJ27" s="74">
        <v>11.584359386660966</v>
      </c>
      <c r="AK27" s="74">
        <v>11.816460435694655</v>
      </c>
      <c r="AL27" s="74">
        <v>1906.5503490592953</v>
      </c>
      <c r="AM27" s="74">
        <v>37.992851332056901</v>
      </c>
      <c r="AN27" s="74">
        <v>2018.2706880667693</v>
      </c>
      <c r="AO27" s="74">
        <v>197.87817425726774</v>
      </c>
      <c r="AP27" s="74">
        <v>508.43353888716115</v>
      </c>
      <c r="AQ27" s="74">
        <v>270.10806114739688</v>
      </c>
      <c r="AR27" s="74">
        <v>274.61888199048997</v>
      </c>
      <c r="AS27" s="74">
        <v>774.54194969403716</v>
      </c>
      <c r="AT27" s="74">
        <v>321.06316168234792</v>
      </c>
      <c r="AU27" s="74">
        <v>120.0374426406389</v>
      </c>
      <c r="AV27" s="74">
        <v>3326.8570686843177</v>
      </c>
      <c r="AW27" s="74">
        <v>262.87088409883825</v>
      </c>
      <c r="AX27" s="74">
        <v>226.94508964883693</v>
      </c>
      <c r="AY27" s="74">
        <v>1303.1749470616749</v>
      </c>
      <c r="AZ27" s="74">
        <v>1.4731922498011316</v>
      </c>
      <c r="BA27" s="74">
        <v>210.94998567773487</v>
      </c>
      <c r="BB27" s="74">
        <v>760.7581291496856</v>
      </c>
      <c r="BC27" s="74">
        <v>2009.9575088475096</v>
      </c>
      <c r="BD27" s="74">
        <v>3609.7823650260107</v>
      </c>
      <c r="BE27" s="74">
        <v>2304.3095395787054</v>
      </c>
      <c r="BF27" s="74">
        <v>2783.7580262950046</v>
      </c>
      <c r="BG27" s="74">
        <v>0</v>
      </c>
      <c r="BH27" s="74">
        <v>0</v>
      </c>
      <c r="BI27" s="74">
        <v>20654.366232899862</v>
      </c>
      <c r="BJ27" s="74">
        <v>0</v>
      </c>
      <c r="BK27" s="74">
        <v>16.038404697770204</v>
      </c>
      <c r="BL27" s="74">
        <v>4.0906128250978027</v>
      </c>
      <c r="BM27" s="74">
        <v>9.4087286196817776E-2</v>
      </c>
      <c r="BN27" s="74">
        <v>99.741040450868056</v>
      </c>
      <c r="BO27" s="74">
        <v>104005.53566893938</v>
      </c>
    </row>
    <row r="28" spans="1:67" x14ac:dyDescent="0.25">
      <c r="A28">
        <v>2014</v>
      </c>
      <c r="B28" s="68" t="s">
        <v>475</v>
      </c>
      <c r="C28" s="73" t="s">
        <v>538</v>
      </c>
      <c r="D28" s="68" t="s">
        <v>576</v>
      </c>
      <c r="E28" s="74">
        <v>86.509708895293855</v>
      </c>
      <c r="F28" s="74">
        <v>0.23754531977098425</v>
      </c>
      <c r="G28" s="74">
        <v>18.542365984132683</v>
      </c>
      <c r="H28" s="74">
        <v>2.3746877503045476</v>
      </c>
      <c r="I28" s="74">
        <v>138.68862529123973</v>
      </c>
      <c r="J28" s="74">
        <v>115.94559914688298</v>
      </c>
      <c r="K28" s="74">
        <v>3.3857415978764624</v>
      </c>
      <c r="L28" s="74">
        <v>22.217152947185717</v>
      </c>
      <c r="M28" s="74">
        <v>11.081434421069376</v>
      </c>
      <c r="N28" s="74">
        <v>84.307185300443464</v>
      </c>
      <c r="O28" s="74">
        <v>501.03454114969531</v>
      </c>
      <c r="P28" s="74">
        <v>13.148130234864961</v>
      </c>
      <c r="Q28" s="74">
        <v>23.13484993122136</v>
      </c>
      <c r="R28" s="74">
        <v>57.734777980571046</v>
      </c>
      <c r="S28" s="74">
        <v>321.569637331146</v>
      </c>
      <c r="T28" s="74">
        <v>173.02401179132715</v>
      </c>
      <c r="U28" s="74">
        <v>214.1022528562527</v>
      </c>
      <c r="V28" s="74">
        <v>47.818573448350946</v>
      </c>
      <c r="W28" s="74">
        <v>97.71064449324119</v>
      </c>
      <c r="X28" s="74">
        <v>315.60656635331378</v>
      </c>
      <c r="Y28" s="74">
        <v>66.05091614443414</v>
      </c>
      <c r="Z28" s="74">
        <v>17.594340488718128</v>
      </c>
      <c r="AA28" s="74">
        <v>0</v>
      </c>
      <c r="AB28" s="74">
        <v>359.86784118494893</v>
      </c>
      <c r="AC28" s="74">
        <v>1526.0902683419531</v>
      </c>
      <c r="AD28" s="74">
        <v>1300.4089164464058</v>
      </c>
      <c r="AE28" s="74">
        <v>300.06680312921299</v>
      </c>
      <c r="AF28" s="74">
        <v>52.690890135158014</v>
      </c>
      <c r="AG28" s="74">
        <v>331.06675760900305</v>
      </c>
      <c r="AH28" s="74">
        <v>462.17166201147529</v>
      </c>
      <c r="AI28" s="74">
        <v>266.05410073425526</v>
      </c>
      <c r="AJ28" s="74">
        <v>2.5250865882461211</v>
      </c>
      <c r="AK28" s="74">
        <v>1.2597328015634754</v>
      </c>
      <c r="AL28" s="74">
        <v>218.45033774030946</v>
      </c>
      <c r="AM28" s="74">
        <v>0.58078708439158777</v>
      </c>
      <c r="AN28" s="74">
        <v>44.870453919094238</v>
      </c>
      <c r="AO28" s="74">
        <v>23.387125375143892</v>
      </c>
      <c r="AP28" s="74">
        <v>27.551208819578232</v>
      </c>
      <c r="AQ28" s="74">
        <v>40.808914869100548</v>
      </c>
      <c r="AR28" s="74">
        <v>20.121487465689718</v>
      </c>
      <c r="AS28" s="74">
        <v>382.10083174994804</v>
      </c>
      <c r="AT28" s="74">
        <v>219.62450855183977</v>
      </c>
      <c r="AU28" s="74">
        <v>67.990636906373709</v>
      </c>
      <c r="AV28" s="74">
        <v>89.067687358224561</v>
      </c>
      <c r="AW28" s="74">
        <v>37.204828115959806</v>
      </c>
      <c r="AX28" s="74">
        <v>116.90527586286298</v>
      </c>
      <c r="AY28" s="74">
        <v>156.95747876485905</v>
      </c>
      <c r="AZ28" s="74">
        <v>2.8156761839358939E-2</v>
      </c>
      <c r="BA28" s="74">
        <v>50.829067721382835</v>
      </c>
      <c r="BB28" s="74">
        <v>220.15772675712728</v>
      </c>
      <c r="BC28" s="74">
        <v>1239.1130983862972</v>
      </c>
      <c r="BD28" s="74">
        <v>427.54273470901586</v>
      </c>
      <c r="BE28" s="74">
        <v>1107.3982667698219</v>
      </c>
      <c r="BF28" s="74">
        <v>146.32853484750774</v>
      </c>
      <c r="BG28" s="74">
        <v>0</v>
      </c>
      <c r="BH28" s="74">
        <v>0</v>
      </c>
      <c r="BI28" s="74">
        <v>5693.6650267228933</v>
      </c>
      <c r="BJ28" s="74">
        <v>0</v>
      </c>
      <c r="BK28" s="74">
        <v>1059.2059127460986</v>
      </c>
      <c r="BL28" s="74">
        <v>2.764249092193046</v>
      </c>
      <c r="BM28" s="74">
        <v>2.470223080325027E-2</v>
      </c>
      <c r="BN28" s="74">
        <v>948.29917396005226</v>
      </c>
      <c r="BO28" s="74">
        <v>19274.999561127959</v>
      </c>
    </row>
    <row r="29" spans="1:67" x14ac:dyDescent="0.25">
      <c r="A29">
        <v>2014</v>
      </c>
      <c r="B29" s="68" t="s">
        <v>476</v>
      </c>
      <c r="C29" s="73" t="s">
        <v>539</v>
      </c>
      <c r="D29" s="68" t="s">
        <v>576</v>
      </c>
      <c r="E29" s="74">
        <v>55.519290201348802</v>
      </c>
      <c r="F29" s="74">
        <v>0.10364683520602624</v>
      </c>
      <c r="G29" s="74">
        <v>3.1217196590015144</v>
      </c>
      <c r="H29" s="74">
        <v>9.9861406401058481</v>
      </c>
      <c r="I29" s="74">
        <v>558.76122263090917</v>
      </c>
      <c r="J29" s="74">
        <v>168.38969681472818</v>
      </c>
      <c r="K29" s="74">
        <v>31.304123418564728</v>
      </c>
      <c r="L29" s="74">
        <v>845.18789191556129</v>
      </c>
      <c r="M29" s="74">
        <v>14.736661371003736</v>
      </c>
      <c r="N29" s="74">
        <v>107.99085546808033</v>
      </c>
      <c r="O29" s="74">
        <v>1692.1189956492767</v>
      </c>
      <c r="P29" s="74">
        <v>58.346319771746543</v>
      </c>
      <c r="Q29" s="74">
        <v>252.41757316984442</v>
      </c>
      <c r="R29" s="74">
        <v>305.28305156201361</v>
      </c>
      <c r="S29" s="74">
        <v>4731.8954398258229</v>
      </c>
      <c r="T29" s="74">
        <v>1220.4282983365604</v>
      </c>
      <c r="U29" s="74">
        <v>220.06246699878125</v>
      </c>
      <c r="V29" s="74">
        <v>286.46352446413556</v>
      </c>
      <c r="W29" s="74">
        <v>248.47265277565506</v>
      </c>
      <c r="X29" s="74">
        <v>391.62141469793079</v>
      </c>
      <c r="Y29" s="74">
        <v>297.94201245283716</v>
      </c>
      <c r="Z29" s="74">
        <v>59.856349195105381</v>
      </c>
      <c r="AA29" s="74">
        <v>0</v>
      </c>
      <c r="AB29" s="74">
        <v>303.63778581865392</v>
      </c>
      <c r="AC29" s="74">
        <v>891.61309654915829</v>
      </c>
      <c r="AD29" s="74">
        <v>327.14417593378067</v>
      </c>
      <c r="AE29" s="74">
        <v>296.34040512804205</v>
      </c>
      <c r="AF29" s="74">
        <v>14.119687285075738</v>
      </c>
      <c r="AG29" s="74">
        <v>88.717866519167558</v>
      </c>
      <c r="AH29" s="74">
        <v>123.85059281336973</v>
      </c>
      <c r="AI29" s="74">
        <v>170.9999228899803</v>
      </c>
      <c r="AJ29" s="74">
        <v>0.67417412215420258</v>
      </c>
      <c r="AK29" s="74">
        <v>0.80574335123602681</v>
      </c>
      <c r="AL29" s="74">
        <v>176.02939144115683</v>
      </c>
      <c r="AM29" s="74">
        <v>3.1780963790724757</v>
      </c>
      <c r="AN29" s="74">
        <v>579.82199712171268</v>
      </c>
      <c r="AO29" s="74">
        <v>45.619123789902595</v>
      </c>
      <c r="AP29" s="74">
        <v>66.019265792926191</v>
      </c>
      <c r="AQ29" s="74">
        <v>30.745079733366431</v>
      </c>
      <c r="AR29" s="74">
        <v>15.219931238245234</v>
      </c>
      <c r="AS29" s="74">
        <v>268.05424255375925</v>
      </c>
      <c r="AT29" s="74">
        <v>24.454329340195166</v>
      </c>
      <c r="AU29" s="74">
        <v>9.7053729990797706</v>
      </c>
      <c r="AV29" s="74">
        <v>225.43776333463617</v>
      </c>
      <c r="AW29" s="74">
        <v>10.38365653380554</v>
      </c>
      <c r="AX29" s="74">
        <v>36.658789761643483</v>
      </c>
      <c r="AY29" s="74">
        <v>75.504151872641074</v>
      </c>
      <c r="AZ29" s="74">
        <v>0.25545631653029438</v>
      </c>
      <c r="BA29" s="74">
        <v>14.057186044982796</v>
      </c>
      <c r="BB29" s="74">
        <v>154.05115894386793</v>
      </c>
      <c r="BC29" s="74">
        <v>439.28739421918283</v>
      </c>
      <c r="BD29" s="74">
        <v>397.17141706265841</v>
      </c>
      <c r="BE29" s="74">
        <v>737.15485145086393</v>
      </c>
      <c r="BF29" s="74">
        <v>264.6204441635129</v>
      </c>
      <c r="BG29" s="74">
        <v>0</v>
      </c>
      <c r="BH29" s="74">
        <v>0</v>
      </c>
      <c r="BI29" s="74">
        <v>1397.901662965231</v>
      </c>
      <c r="BJ29" s="74">
        <v>0</v>
      </c>
      <c r="BK29" s="74">
        <v>40.69164044429624</v>
      </c>
      <c r="BL29" s="74">
        <v>20.608320273441702</v>
      </c>
      <c r="BM29" s="74">
        <v>1.8527645259759784</v>
      </c>
      <c r="BN29" s="74">
        <v>1346.14847789858</v>
      </c>
      <c r="BO29" s="74">
        <v>20158.5447644661</v>
      </c>
    </row>
    <row r="30" spans="1:67" x14ac:dyDescent="0.25">
      <c r="A30">
        <v>2014</v>
      </c>
      <c r="B30" s="68" t="s">
        <v>477</v>
      </c>
      <c r="C30" s="73" t="s">
        <v>540</v>
      </c>
      <c r="D30" s="68" t="s">
        <v>576</v>
      </c>
      <c r="E30" s="74">
        <v>73.917433057014392</v>
      </c>
      <c r="F30" s="74">
        <v>12.0349655694947</v>
      </c>
      <c r="G30" s="74">
        <v>5.7505966394057095</v>
      </c>
      <c r="H30" s="74">
        <v>9.6357161380419925</v>
      </c>
      <c r="I30" s="74">
        <v>67.870812895746226</v>
      </c>
      <c r="J30" s="74">
        <v>42.653223280650003</v>
      </c>
      <c r="K30" s="74">
        <v>2.8114014293751506</v>
      </c>
      <c r="L30" s="74">
        <v>15.475385128990231</v>
      </c>
      <c r="M30" s="74">
        <v>11.515512435015497</v>
      </c>
      <c r="N30" s="74">
        <v>77.24818320604632</v>
      </c>
      <c r="O30" s="74">
        <v>156.28571453801899</v>
      </c>
      <c r="P30" s="74">
        <v>34.528306848214768</v>
      </c>
      <c r="Q30" s="74">
        <v>20.352945664373458</v>
      </c>
      <c r="R30" s="74">
        <v>23.370179625875839</v>
      </c>
      <c r="S30" s="74">
        <v>129.06159308712827</v>
      </c>
      <c r="T30" s="74">
        <v>54.767293680362663</v>
      </c>
      <c r="U30" s="74">
        <v>588.22263743151882</v>
      </c>
      <c r="V30" s="74">
        <v>108.80963136917495</v>
      </c>
      <c r="W30" s="74">
        <v>112.93307506990021</v>
      </c>
      <c r="X30" s="74">
        <v>168.12941638551385</v>
      </c>
      <c r="Y30" s="74">
        <v>127.32045457224815</v>
      </c>
      <c r="Z30" s="74">
        <v>17.747756832172957</v>
      </c>
      <c r="AA30" s="74">
        <v>0</v>
      </c>
      <c r="AB30" s="74">
        <v>308.15678449637596</v>
      </c>
      <c r="AC30" s="74">
        <v>105.50914243368021</v>
      </c>
      <c r="AD30" s="74">
        <v>22.634920649893214</v>
      </c>
      <c r="AE30" s="74">
        <v>156.28992279017871</v>
      </c>
      <c r="AF30" s="74">
        <v>10.971275287352231</v>
      </c>
      <c r="AG30" s="74">
        <v>68.958337270465037</v>
      </c>
      <c r="AH30" s="74">
        <v>96.262257133184079</v>
      </c>
      <c r="AI30" s="74">
        <v>128.79398378117941</v>
      </c>
      <c r="AJ30" s="74">
        <v>18.85024324083831</v>
      </c>
      <c r="AK30" s="74">
        <v>15.883434595704875</v>
      </c>
      <c r="AL30" s="74">
        <v>99.009167188525311</v>
      </c>
      <c r="AM30" s="74">
        <v>9.2858083227948551</v>
      </c>
      <c r="AN30" s="74">
        <v>43.451739476296147</v>
      </c>
      <c r="AO30" s="74">
        <v>25.153157452424228</v>
      </c>
      <c r="AP30" s="74">
        <v>47.016505034488688</v>
      </c>
      <c r="AQ30" s="74">
        <v>60.115510210940933</v>
      </c>
      <c r="AR30" s="74">
        <v>76.781918101724244</v>
      </c>
      <c r="AS30" s="74">
        <v>117.42295657838771</v>
      </c>
      <c r="AT30" s="74">
        <v>12.502795907173832</v>
      </c>
      <c r="AU30" s="74">
        <v>14.453805256855995</v>
      </c>
      <c r="AV30" s="74">
        <v>3258.901879761916</v>
      </c>
      <c r="AW30" s="74">
        <v>18.816011826472185</v>
      </c>
      <c r="AX30" s="74">
        <v>37.043238828980527</v>
      </c>
      <c r="AY30" s="74">
        <v>140.14458861377787</v>
      </c>
      <c r="AZ30" s="74">
        <v>0.22466310383727164</v>
      </c>
      <c r="BA30" s="74">
        <v>16.414213023197973</v>
      </c>
      <c r="BB30" s="74">
        <v>26.000720177294774</v>
      </c>
      <c r="BC30" s="74">
        <v>2891.8971583612533</v>
      </c>
      <c r="BD30" s="74">
        <v>144.42205932732421</v>
      </c>
      <c r="BE30" s="74">
        <v>100.49759922821026</v>
      </c>
      <c r="BF30" s="74">
        <v>77.877034057540271</v>
      </c>
      <c r="BG30" s="74">
        <v>0</v>
      </c>
      <c r="BH30" s="74">
        <v>0</v>
      </c>
      <c r="BI30" s="74">
        <v>336.56330281453279</v>
      </c>
      <c r="BJ30" s="74">
        <v>0</v>
      </c>
      <c r="BK30" s="74">
        <v>0.74165832807622667</v>
      </c>
      <c r="BL30" s="74">
        <v>178749.89255734201</v>
      </c>
      <c r="BM30" s="74">
        <v>285.43807587469888</v>
      </c>
      <c r="BN30" s="74">
        <v>341.29164104406016</v>
      </c>
      <c r="BO30" s="74">
        <v>189724.11230180605</v>
      </c>
    </row>
    <row r="31" spans="1:67" x14ac:dyDescent="0.25">
      <c r="A31">
        <v>2014</v>
      </c>
      <c r="B31" s="68" t="s">
        <v>478</v>
      </c>
      <c r="C31" s="73" t="s">
        <v>541</v>
      </c>
      <c r="D31" s="68" t="s">
        <v>576</v>
      </c>
      <c r="E31" s="74">
        <v>79.430409569339645</v>
      </c>
      <c r="F31" s="74">
        <v>2.7972756480007841</v>
      </c>
      <c r="G31" s="74">
        <v>8.9168821763825612</v>
      </c>
      <c r="H31" s="74">
        <v>3.9822087143580234</v>
      </c>
      <c r="I31" s="74">
        <v>506.65763569758531</v>
      </c>
      <c r="J31" s="74">
        <v>282.77787112244926</v>
      </c>
      <c r="K31" s="74">
        <v>15.4097065592593</v>
      </c>
      <c r="L31" s="74">
        <v>62.305585858977864</v>
      </c>
      <c r="M31" s="74">
        <v>37.989910010966391</v>
      </c>
      <c r="N31" s="74">
        <v>141.1415292732992</v>
      </c>
      <c r="O31" s="74">
        <v>407.29292436087439</v>
      </c>
      <c r="P31" s="74">
        <v>235.1944158503612</v>
      </c>
      <c r="Q31" s="74">
        <v>52.500862930119048</v>
      </c>
      <c r="R31" s="74">
        <v>48.799874275728122</v>
      </c>
      <c r="S31" s="74">
        <v>206.1988914659282</v>
      </c>
      <c r="T31" s="74">
        <v>190.33213028539262</v>
      </c>
      <c r="U31" s="74">
        <v>633.74022905079323</v>
      </c>
      <c r="V31" s="74">
        <v>261.45339121730643</v>
      </c>
      <c r="W31" s="74">
        <v>319.50656081570253</v>
      </c>
      <c r="X31" s="74">
        <v>450.89531669123505</v>
      </c>
      <c r="Y31" s="74">
        <v>226.58510380566526</v>
      </c>
      <c r="Z31" s="74">
        <v>116.82415975639687</v>
      </c>
      <c r="AA31" s="74">
        <v>0</v>
      </c>
      <c r="AB31" s="74">
        <v>60.879290985321667</v>
      </c>
      <c r="AC31" s="74">
        <v>36.142785272214915</v>
      </c>
      <c r="AD31" s="74">
        <v>27.377509286763807</v>
      </c>
      <c r="AE31" s="74">
        <v>446.57096550224674</v>
      </c>
      <c r="AF31" s="74">
        <v>108.05854624267081</v>
      </c>
      <c r="AG31" s="74">
        <v>11.093733493059823</v>
      </c>
      <c r="AH31" s="74">
        <v>15.486944961867419</v>
      </c>
      <c r="AI31" s="74">
        <v>132.09624597547145</v>
      </c>
      <c r="AJ31" s="74">
        <v>17.362579845849975</v>
      </c>
      <c r="AK31" s="74">
        <v>4.5768112918594399</v>
      </c>
      <c r="AL31" s="74">
        <v>48.990696791641483</v>
      </c>
      <c r="AM31" s="74">
        <v>3.685491691330792</v>
      </c>
      <c r="AN31" s="74">
        <v>202.21120477475205</v>
      </c>
      <c r="AO31" s="74">
        <v>59.756262972607104</v>
      </c>
      <c r="AP31" s="74">
        <v>36.560733967639351</v>
      </c>
      <c r="AQ31" s="74">
        <v>112.14359079814808</v>
      </c>
      <c r="AR31" s="74">
        <v>32.994348989696668</v>
      </c>
      <c r="AS31" s="74">
        <v>40.069037644746857</v>
      </c>
      <c r="AT31" s="74">
        <v>9.1618365139178675</v>
      </c>
      <c r="AU31" s="74">
        <v>9.4153246835147772</v>
      </c>
      <c r="AV31" s="74">
        <v>8.0450555197313385</v>
      </c>
      <c r="AW31" s="74">
        <v>12.438988606552677</v>
      </c>
      <c r="AX31" s="74">
        <v>27.98919749583516</v>
      </c>
      <c r="AY31" s="74">
        <v>46.149894465019123</v>
      </c>
      <c r="AZ31" s="74">
        <v>1.1616155360274489</v>
      </c>
      <c r="BA31" s="74">
        <v>15.07830928878926</v>
      </c>
      <c r="BB31" s="74">
        <v>47.818586728282639</v>
      </c>
      <c r="BC31" s="74">
        <v>58.835358167901639</v>
      </c>
      <c r="BD31" s="74">
        <v>88.516107149006544</v>
      </c>
      <c r="BE31" s="74">
        <v>215.16179071062405</v>
      </c>
      <c r="BF31" s="74">
        <v>112.70244247024881</v>
      </c>
      <c r="BG31" s="74">
        <v>0</v>
      </c>
      <c r="BH31" s="74">
        <v>0</v>
      </c>
      <c r="BI31" s="74">
        <v>3083.4570703302757</v>
      </c>
      <c r="BJ31" s="74">
        <v>0</v>
      </c>
      <c r="BK31" s="74">
        <v>1.6251631639943767</v>
      </c>
      <c r="BL31" s="74">
        <v>660.5628707428906</v>
      </c>
      <c r="BM31" s="74">
        <v>26.440503460730991</v>
      </c>
      <c r="BN31" s="74">
        <v>1826.2067027802066</v>
      </c>
      <c r="BO31" s="74">
        <v>11937.556473437588</v>
      </c>
    </row>
    <row r="32" spans="1:67" x14ac:dyDescent="0.25">
      <c r="A32">
        <v>2014</v>
      </c>
      <c r="B32" s="68" t="s">
        <v>479</v>
      </c>
      <c r="C32" s="73" t="s">
        <v>542</v>
      </c>
      <c r="D32" s="68" t="s">
        <v>576</v>
      </c>
      <c r="E32" s="74">
        <v>522.38959536703999</v>
      </c>
      <c r="F32" s="74">
        <v>18.386431718644769</v>
      </c>
      <c r="G32" s="74">
        <v>58.519739097472609</v>
      </c>
      <c r="H32" s="74">
        <v>26.03920570247309</v>
      </c>
      <c r="I32" s="74">
        <v>3331.6917548420861</v>
      </c>
      <c r="J32" s="74">
        <v>1858.7436932541273</v>
      </c>
      <c r="K32" s="74">
        <v>101.30246793496532</v>
      </c>
      <c r="L32" s="74">
        <v>409.60842485249111</v>
      </c>
      <c r="M32" s="74">
        <v>249.68421807690225</v>
      </c>
      <c r="N32" s="74">
        <v>927.0164889963537</v>
      </c>
      <c r="O32" s="74">
        <v>2676.658817156449</v>
      </c>
      <c r="P32" s="74">
        <v>1546.6011363744415</v>
      </c>
      <c r="Q32" s="74">
        <v>345.11162086798134</v>
      </c>
      <c r="R32" s="74">
        <v>320.57963847366875</v>
      </c>
      <c r="S32" s="74">
        <v>1354.0697270788796</v>
      </c>
      <c r="T32" s="74">
        <v>1250.9426022289813</v>
      </c>
      <c r="U32" s="74">
        <v>4164.4775176389712</v>
      </c>
      <c r="V32" s="74">
        <v>1719.1405522532646</v>
      </c>
      <c r="W32" s="74">
        <v>2100.3152795838541</v>
      </c>
      <c r="X32" s="74">
        <v>2963.4170667843828</v>
      </c>
      <c r="Y32" s="74">
        <v>1489.7619503879916</v>
      </c>
      <c r="Z32" s="74">
        <v>768.23850152866248</v>
      </c>
      <c r="AA32" s="74">
        <v>0</v>
      </c>
      <c r="AB32" s="74">
        <v>399.77240141571872</v>
      </c>
      <c r="AC32" s="74">
        <v>237.47798535549859</v>
      </c>
      <c r="AD32" s="74">
        <v>179.30466241836277</v>
      </c>
      <c r="AE32" s="74">
        <v>2928.158170245491</v>
      </c>
      <c r="AF32" s="74">
        <v>11.003925261536718</v>
      </c>
      <c r="AG32" s="74">
        <v>689.29596035019313</v>
      </c>
      <c r="AH32" s="74">
        <v>96.519121799849358</v>
      </c>
      <c r="AI32" s="74">
        <v>865.74067360790832</v>
      </c>
      <c r="AJ32" s="74">
        <v>113.35265499827435</v>
      </c>
      <c r="AK32" s="74">
        <v>29.312789708287099</v>
      </c>
      <c r="AL32" s="74">
        <v>320.17505830054478</v>
      </c>
      <c r="AM32" s="74">
        <v>24.06153980893238</v>
      </c>
      <c r="AN32" s="74">
        <v>1329.1691890014476</v>
      </c>
      <c r="AO32" s="74">
        <v>391.91243676218232</v>
      </c>
      <c r="AP32" s="74">
        <v>238.9683013539219</v>
      </c>
      <c r="AQ32" s="74">
        <v>737.30740350079566</v>
      </c>
      <c r="AR32" s="74">
        <v>215.75097296393523</v>
      </c>
      <c r="AS32" s="74">
        <v>260.03121101162304</v>
      </c>
      <c r="AT32" s="74">
        <v>59.45690775800557</v>
      </c>
      <c r="AU32" s="74">
        <v>61.14392646971794</v>
      </c>
      <c r="AV32" s="74">
        <v>52.248421733171028</v>
      </c>
      <c r="AW32" s="74">
        <v>80.969339185788371</v>
      </c>
      <c r="AX32" s="74">
        <v>182.64531614719726</v>
      </c>
      <c r="AY32" s="74">
        <v>302.73448728080911</v>
      </c>
      <c r="AZ32" s="74">
        <v>7.6278254843137994</v>
      </c>
      <c r="BA32" s="74">
        <v>98.627958068079479</v>
      </c>
      <c r="BB32" s="74">
        <v>313.47092271654822</v>
      </c>
      <c r="BC32" s="74">
        <v>385.150631501482</v>
      </c>
      <c r="BD32" s="74">
        <v>581.01073183349331</v>
      </c>
      <c r="BE32" s="74">
        <v>1414.1470221777226</v>
      </c>
      <c r="BF32" s="74">
        <v>740.25408809711018</v>
      </c>
      <c r="BG32" s="74">
        <v>0</v>
      </c>
      <c r="BH32" s="74">
        <v>0</v>
      </c>
      <c r="BI32" s="74">
        <v>20228.371874994453</v>
      </c>
      <c r="BJ32" s="74">
        <v>0</v>
      </c>
      <c r="BK32" s="74">
        <v>10.128487042242815</v>
      </c>
      <c r="BL32" s="74">
        <v>4343.5275361582717</v>
      </c>
      <c r="BM32" s="74">
        <v>185.55944267914862</v>
      </c>
      <c r="BN32" s="74">
        <v>12793.416719892188</v>
      </c>
      <c r="BO32" s="74">
        <v>79110.502527284334</v>
      </c>
    </row>
    <row r="33" spans="1:67" x14ac:dyDescent="0.25">
      <c r="A33">
        <v>2014</v>
      </c>
      <c r="B33" s="68" t="s">
        <v>480</v>
      </c>
      <c r="C33" s="73" t="s">
        <v>543</v>
      </c>
      <c r="D33" s="68" t="s">
        <v>576</v>
      </c>
      <c r="E33" s="74">
        <v>676.41278847554008</v>
      </c>
      <c r="F33" s="74">
        <v>23.80913826261202</v>
      </c>
      <c r="G33" s="74">
        <v>75.792802152676146</v>
      </c>
      <c r="H33" s="74">
        <v>33.739664937343647</v>
      </c>
      <c r="I33" s="74">
        <v>4314.0868038200733</v>
      </c>
      <c r="J33" s="74">
        <v>2406.9348177721899</v>
      </c>
      <c r="K33" s="74">
        <v>131.17732465204375</v>
      </c>
      <c r="L33" s="74">
        <v>530.40268064623547</v>
      </c>
      <c r="M33" s="74">
        <v>323.32698746028638</v>
      </c>
      <c r="N33" s="74">
        <v>1200.5286768918443</v>
      </c>
      <c r="O33" s="74">
        <v>3466.1567876055819</v>
      </c>
      <c r="P33" s="74">
        <v>2002.6371161380173</v>
      </c>
      <c r="Q33" s="74">
        <v>446.89156655193233</v>
      </c>
      <c r="R33" s="74">
        <v>415.15573138619033</v>
      </c>
      <c r="S33" s="74">
        <v>1753.6192377456925</v>
      </c>
      <c r="T33" s="74">
        <v>1619.899077139152</v>
      </c>
      <c r="U33" s="74">
        <v>5392.8713409376505</v>
      </c>
      <c r="V33" s="74">
        <v>2226.0727433334423</v>
      </c>
      <c r="W33" s="74">
        <v>2719.7294492557653</v>
      </c>
      <c r="X33" s="74">
        <v>3837.4640651585501</v>
      </c>
      <c r="Y33" s="74">
        <v>1929.0725736342526</v>
      </c>
      <c r="Z33" s="74">
        <v>994.76061245077028</v>
      </c>
      <c r="AA33" s="74">
        <v>0</v>
      </c>
      <c r="AB33" s="74">
        <v>517.73608534687605</v>
      </c>
      <c r="AC33" s="74">
        <v>307.53071251537801</v>
      </c>
      <c r="AD33" s="74">
        <v>232.28571688835547</v>
      </c>
      <c r="AE33" s="74">
        <v>3792.8494895203767</v>
      </c>
      <c r="AF33" s="74">
        <v>14.341121401573901</v>
      </c>
      <c r="AG33" s="74">
        <v>90.107474073410927</v>
      </c>
      <c r="AH33" s="74">
        <v>998.75871608709485</v>
      </c>
      <c r="AI33" s="74">
        <v>1121.4587900397953</v>
      </c>
      <c r="AJ33" s="74">
        <v>146.90143784498508</v>
      </c>
      <c r="AK33" s="74">
        <v>38.075603602039152</v>
      </c>
      <c r="AL33" s="74">
        <v>414.8850165135471</v>
      </c>
      <c r="AM33" s="74">
        <v>31.182901045516665</v>
      </c>
      <c r="AN33" s="74">
        <v>1721.1747787494537</v>
      </c>
      <c r="AO33" s="74">
        <v>507.63098908557345</v>
      </c>
      <c r="AP33" s="74">
        <v>309.65239840756561</v>
      </c>
      <c r="AQ33" s="74">
        <v>954.73232093950128</v>
      </c>
      <c r="AR33" s="74">
        <v>279.55333185247451</v>
      </c>
      <c r="AS33" s="74">
        <v>337.23220099815609</v>
      </c>
      <c r="AT33" s="74">
        <v>77.109075105051517</v>
      </c>
      <c r="AU33" s="74">
        <v>79.290464129744961</v>
      </c>
      <c r="AV33" s="74">
        <v>67.754430921689163</v>
      </c>
      <c r="AW33" s="74">
        <v>104.97047035119007</v>
      </c>
      <c r="AX33" s="74">
        <v>236.71541009381534</v>
      </c>
      <c r="AY33" s="74">
        <v>392.11266923116318</v>
      </c>
      <c r="AZ33" s="74">
        <v>9.8786352782974092</v>
      </c>
      <c r="BA33" s="74">
        <v>127.78976290749267</v>
      </c>
      <c r="BB33" s="74">
        <v>406.05098510850291</v>
      </c>
      <c r="BC33" s="74">
        <v>498.98309651851065</v>
      </c>
      <c r="BD33" s="74">
        <v>752.49077653967038</v>
      </c>
      <c r="BE33" s="74">
        <v>1831.2374036341209</v>
      </c>
      <c r="BF33" s="74">
        <v>958.65897582040816</v>
      </c>
      <c r="BG33" s="74">
        <v>0</v>
      </c>
      <c r="BH33" s="74">
        <v>0</v>
      </c>
      <c r="BI33" s="74">
        <v>26199.787709531509</v>
      </c>
      <c r="BJ33" s="74">
        <v>0</v>
      </c>
      <c r="BK33" s="74">
        <v>13.200186191267115</v>
      </c>
      <c r="BL33" s="74">
        <v>5624.2268207564994</v>
      </c>
      <c r="BM33" s="74">
        <v>238.54792917215249</v>
      </c>
      <c r="BN33" s="74">
        <v>16449.927046650315</v>
      </c>
      <c r="BO33" s="74">
        <v>102405.36291926095</v>
      </c>
    </row>
    <row r="34" spans="1:67" x14ac:dyDescent="0.25">
      <c r="A34">
        <v>2014</v>
      </c>
      <c r="B34" s="68" t="s">
        <v>481</v>
      </c>
      <c r="C34" s="73" t="s">
        <v>544</v>
      </c>
      <c r="D34" s="68" t="s">
        <v>576</v>
      </c>
      <c r="E34" s="74">
        <v>123.72062121620129</v>
      </c>
      <c r="F34" s="74">
        <v>12.508363499864323</v>
      </c>
      <c r="G34" s="74">
        <v>23.587598178759546</v>
      </c>
      <c r="H34" s="74">
        <v>363.77762270931987</v>
      </c>
      <c r="I34" s="74">
        <v>2202.8522806617284</v>
      </c>
      <c r="J34" s="74">
        <v>1093.4526524734072</v>
      </c>
      <c r="K34" s="74">
        <v>146.95735140627758</v>
      </c>
      <c r="L34" s="74">
        <v>721.01631312327686</v>
      </c>
      <c r="M34" s="74">
        <v>350.64005257761102</v>
      </c>
      <c r="N34" s="74">
        <v>1176.0226153943024</v>
      </c>
      <c r="O34" s="74">
        <v>3298.5821538907035</v>
      </c>
      <c r="P34" s="74">
        <v>341.80081800442423</v>
      </c>
      <c r="Q34" s="74">
        <v>342.58458499582616</v>
      </c>
      <c r="R34" s="74">
        <v>1145.2505839309354</v>
      </c>
      <c r="S34" s="74">
        <v>3032.46323186271</v>
      </c>
      <c r="T34" s="74">
        <v>1286.0467923229623</v>
      </c>
      <c r="U34" s="74">
        <v>2392.5749114428004</v>
      </c>
      <c r="V34" s="74">
        <v>751.93403337691211</v>
      </c>
      <c r="W34" s="74">
        <v>1512.210646780605</v>
      </c>
      <c r="X34" s="74">
        <v>1684.6344592531689</v>
      </c>
      <c r="Y34" s="74">
        <v>1121.8751591152209</v>
      </c>
      <c r="Z34" s="74">
        <v>324.91273183133148</v>
      </c>
      <c r="AA34" s="74">
        <v>0</v>
      </c>
      <c r="AB34" s="74">
        <v>117.55219428137673</v>
      </c>
      <c r="AC34" s="74">
        <v>146.86607310637072</v>
      </c>
      <c r="AD34" s="74">
        <v>1269.7199937020562</v>
      </c>
      <c r="AE34" s="74">
        <v>1848.2400277716827</v>
      </c>
      <c r="AF34" s="74">
        <v>348.50881344669716</v>
      </c>
      <c r="AG34" s="74">
        <v>2189.7503478079179</v>
      </c>
      <c r="AH34" s="74">
        <v>3056.9071178405129</v>
      </c>
      <c r="AI34" s="74">
        <v>711.66484341400621</v>
      </c>
      <c r="AJ34" s="74">
        <v>57.846896020608739</v>
      </c>
      <c r="AK34" s="74">
        <v>14.922865356326877</v>
      </c>
      <c r="AL34" s="74">
        <v>775.26405897676125</v>
      </c>
      <c r="AM34" s="74">
        <v>231.71016886325756</v>
      </c>
      <c r="AN34" s="74">
        <v>114.73777701384813</v>
      </c>
      <c r="AO34" s="74">
        <v>449.24968139665009</v>
      </c>
      <c r="AP34" s="74">
        <v>94.344614978017404</v>
      </c>
      <c r="AQ34" s="74">
        <v>36.513372308711595</v>
      </c>
      <c r="AR34" s="74">
        <v>141.28592949311712</v>
      </c>
      <c r="AS34" s="74">
        <v>1410.169579912568</v>
      </c>
      <c r="AT34" s="74">
        <v>354.31832882721</v>
      </c>
      <c r="AU34" s="74">
        <v>205.96887040720162</v>
      </c>
      <c r="AV34" s="74">
        <v>91.124376596915624</v>
      </c>
      <c r="AW34" s="74">
        <v>240.72158557146153</v>
      </c>
      <c r="AX34" s="74">
        <v>723.96182552656478</v>
      </c>
      <c r="AY34" s="74">
        <v>312.90431886455696</v>
      </c>
      <c r="AZ34" s="74">
        <v>3.5445401835845316</v>
      </c>
      <c r="BA34" s="74">
        <v>389.80239683634983</v>
      </c>
      <c r="BB34" s="74">
        <v>1008.0572627095924</v>
      </c>
      <c r="BC34" s="74">
        <v>1387.2239985413321</v>
      </c>
      <c r="BD34" s="74">
        <v>422.20363396378343</v>
      </c>
      <c r="BE34" s="74">
        <v>315.7660337745229</v>
      </c>
      <c r="BF34" s="74">
        <v>335.64691341016766</v>
      </c>
      <c r="BG34" s="74">
        <v>0</v>
      </c>
      <c r="BH34" s="74">
        <v>0</v>
      </c>
      <c r="BI34" s="74">
        <v>21640.718467469207</v>
      </c>
      <c r="BJ34" s="74">
        <v>0</v>
      </c>
      <c r="BK34" s="74">
        <v>0.15615003387675186</v>
      </c>
      <c r="BL34" s="74">
        <v>397.83924159582301</v>
      </c>
      <c r="BM34" s="74">
        <v>18.576786523458274</v>
      </c>
      <c r="BN34" s="74">
        <v>711.15334487798521</v>
      </c>
      <c r="BO34" s="74">
        <v>65024.34800945242</v>
      </c>
    </row>
    <row r="35" spans="1:67" x14ac:dyDescent="0.25">
      <c r="A35">
        <v>2014</v>
      </c>
      <c r="B35" s="68" t="s">
        <v>482</v>
      </c>
      <c r="C35" s="73" t="s">
        <v>545</v>
      </c>
      <c r="D35" s="68" t="s">
        <v>576</v>
      </c>
      <c r="E35" s="74">
        <v>3.1222358269392234E-3</v>
      </c>
      <c r="F35" s="74">
        <v>1.2089050786819393E-4</v>
      </c>
      <c r="G35" s="74">
        <v>3.2490301036855276E-3</v>
      </c>
      <c r="H35" s="74">
        <v>4.8284963975587488E-3</v>
      </c>
      <c r="I35" s="74">
        <v>3.6190598628420362E-2</v>
      </c>
      <c r="J35" s="74">
        <v>3.832852762879202E-2</v>
      </c>
      <c r="K35" s="74">
        <v>1.2669442112800057E-3</v>
      </c>
      <c r="L35" s="74">
        <v>1.1049486208614422E-2</v>
      </c>
      <c r="M35" s="74">
        <v>1.242653483929048E-2</v>
      </c>
      <c r="N35" s="74">
        <v>5.1979190655854629E-2</v>
      </c>
      <c r="O35" s="74">
        <v>9.6921980571372787E-2</v>
      </c>
      <c r="P35" s="74">
        <v>4.9867391735868996E-3</v>
      </c>
      <c r="Q35" s="74">
        <v>7.4201974660230482E-3</v>
      </c>
      <c r="R35" s="74">
        <v>9.3502404979871993E-3</v>
      </c>
      <c r="S35" s="74">
        <v>0.12781426715930483</v>
      </c>
      <c r="T35" s="74">
        <v>3.953873299867218E-2</v>
      </c>
      <c r="U35" s="74">
        <v>0.12506132883344762</v>
      </c>
      <c r="V35" s="74">
        <v>2.7669859594594493E-2</v>
      </c>
      <c r="W35" s="74">
        <v>2.6159662673803298E-2</v>
      </c>
      <c r="X35" s="74">
        <v>4.724399626256489E-2</v>
      </c>
      <c r="Y35" s="74">
        <v>3.6661314962858495E-2</v>
      </c>
      <c r="Z35" s="74">
        <v>6.5219814066251134E-3</v>
      </c>
      <c r="AA35" s="74">
        <v>0</v>
      </c>
      <c r="AB35" s="74">
        <v>0.14221714488850304</v>
      </c>
      <c r="AC35" s="74">
        <v>2.4986831360043964E-2</v>
      </c>
      <c r="AD35" s="74">
        <v>8.4018245465236285E-2</v>
      </c>
      <c r="AE35" s="74">
        <v>7.3821905170471352E-2</v>
      </c>
      <c r="AF35" s="74">
        <v>3.4003942649945211E-2</v>
      </c>
      <c r="AG35" s="74">
        <v>0.21365872337643593</v>
      </c>
      <c r="AH35" s="74">
        <v>0.29826821111585494</v>
      </c>
      <c r="AI35" s="74">
        <v>0.14453759728607521</v>
      </c>
      <c r="AJ35" s="74">
        <v>0.11270123434237443</v>
      </c>
      <c r="AK35" s="74">
        <v>4.9161110511015162E-2</v>
      </c>
      <c r="AL35" s="74">
        <v>0.31558126044452678</v>
      </c>
      <c r="AM35" s="74">
        <v>3.0060268512917165E-2</v>
      </c>
      <c r="AN35" s="74">
        <v>2.8103978396698506E-2</v>
      </c>
      <c r="AO35" s="74">
        <v>4.1228154682476856E-2</v>
      </c>
      <c r="AP35" s="74">
        <v>8.3863903664875408E-2</v>
      </c>
      <c r="AQ35" s="74">
        <v>0.1125193633724247</v>
      </c>
      <c r="AR35" s="74">
        <v>6.6685108672050145E-2</v>
      </c>
      <c r="AS35" s="74">
        <v>0.36935208938820663</v>
      </c>
      <c r="AT35" s="74">
        <v>0.15709343869538464</v>
      </c>
      <c r="AU35" s="74">
        <v>5.9518272876329568E-2</v>
      </c>
      <c r="AV35" s="74">
        <v>4.1579400617193688E-2</v>
      </c>
      <c r="AW35" s="74">
        <v>1.4292914630643042E-2</v>
      </c>
      <c r="AX35" s="74">
        <v>9.1584090139118113E-2</v>
      </c>
      <c r="AY35" s="74">
        <v>3.9271321006780172E-2</v>
      </c>
      <c r="AZ35" s="74">
        <v>1.606776749020746E-4</v>
      </c>
      <c r="BA35" s="74">
        <v>9.0514414768607623E-2</v>
      </c>
      <c r="BB35" s="74">
        <v>0.13166928463435049</v>
      </c>
      <c r="BC35" s="74">
        <v>0.28677826773984472</v>
      </c>
      <c r="BD35" s="74">
        <v>5.113783333119748E-2</v>
      </c>
      <c r="BE35" s="74">
        <v>6.0812030164875366E-2</v>
      </c>
      <c r="BF35" s="74">
        <v>0.13435562888498739</v>
      </c>
      <c r="BG35" s="74">
        <v>0</v>
      </c>
      <c r="BH35" s="74">
        <v>0</v>
      </c>
      <c r="BI35" s="74">
        <v>0.24563691176689784</v>
      </c>
      <c r="BJ35" s="74">
        <v>0</v>
      </c>
      <c r="BK35" s="74">
        <v>1.4400218484482717E-4</v>
      </c>
      <c r="BL35" s="74">
        <v>1.9656997689870281E-2</v>
      </c>
      <c r="BM35" s="74">
        <v>1.7917228264216454E-4</v>
      </c>
      <c r="BN35" s="74">
        <v>12932.644559703222</v>
      </c>
      <c r="BO35" s="74">
        <v>12937.011625672219</v>
      </c>
    </row>
    <row r="36" spans="1:67" x14ac:dyDescent="0.25">
      <c r="A36">
        <v>2014</v>
      </c>
      <c r="B36" s="68" t="s">
        <v>483</v>
      </c>
      <c r="C36" s="73" t="s">
        <v>546</v>
      </c>
      <c r="D36" s="68" t="s">
        <v>576</v>
      </c>
      <c r="E36" s="74">
        <v>3.5429403262327921</v>
      </c>
      <c r="F36" s="74">
        <v>8.7485958449122672E-2</v>
      </c>
      <c r="G36" s="74">
        <v>5.6436239484597595</v>
      </c>
      <c r="H36" s="74">
        <v>1.167609181901289</v>
      </c>
      <c r="I36" s="74">
        <v>47.877098617325736</v>
      </c>
      <c r="J36" s="74">
        <v>57.776632382293236</v>
      </c>
      <c r="K36" s="74">
        <v>3.6670266171188972</v>
      </c>
      <c r="L36" s="74">
        <v>8.6168611013470464</v>
      </c>
      <c r="M36" s="74">
        <v>10.903063026581757</v>
      </c>
      <c r="N36" s="74">
        <v>60.71620179657949</v>
      </c>
      <c r="O36" s="74">
        <v>69.766489437104937</v>
      </c>
      <c r="P36" s="74">
        <v>88.4466019683409</v>
      </c>
      <c r="Q36" s="74">
        <v>17.825183872490619</v>
      </c>
      <c r="R36" s="74">
        <v>16.16283761359707</v>
      </c>
      <c r="S36" s="74">
        <v>48.404314206533869</v>
      </c>
      <c r="T36" s="74">
        <v>41.842688214732348</v>
      </c>
      <c r="U36" s="74">
        <v>266.30460246525706</v>
      </c>
      <c r="V36" s="74">
        <v>79.158155326042134</v>
      </c>
      <c r="W36" s="74">
        <v>133.25812246593665</v>
      </c>
      <c r="X36" s="74">
        <v>47.852399964212836</v>
      </c>
      <c r="Y36" s="74">
        <v>32.829531449027265</v>
      </c>
      <c r="Z36" s="74">
        <v>14.01884002900219</v>
      </c>
      <c r="AA36" s="74">
        <v>0</v>
      </c>
      <c r="AB36" s="74">
        <v>18.120004673652819</v>
      </c>
      <c r="AC36" s="74">
        <v>5.2542244215870459</v>
      </c>
      <c r="AD36" s="74">
        <v>3.0392966312742926</v>
      </c>
      <c r="AE36" s="74">
        <v>51.518878380590749</v>
      </c>
      <c r="AF36" s="74">
        <v>73.686041650518646</v>
      </c>
      <c r="AG36" s="74">
        <v>462.99555299749164</v>
      </c>
      <c r="AH36" s="74">
        <v>646.34312048065874</v>
      </c>
      <c r="AI36" s="74">
        <v>204.22460168927071</v>
      </c>
      <c r="AJ36" s="74">
        <v>3.406185604277975</v>
      </c>
      <c r="AK36" s="74">
        <v>6.90260119879665</v>
      </c>
      <c r="AL36" s="74">
        <v>72.22796096332219</v>
      </c>
      <c r="AM36" s="74">
        <v>219.70980464778407</v>
      </c>
      <c r="AN36" s="74">
        <v>8.3990127880659777</v>
      </c>
      <c r="AO36" s="74">
        <v>140.87081133182946</v>
      </c>
      <c r="AP36" s="74">
        <v>39.053740263936703</v>
      </c>
      <c r="AQ36" s="74">
        <v>17.793363308426446</v>
      </c>
      <c r="AR36" s="74">
        <v>58.115546696072897</v>
      </c>
      <c r="AS36" s="74">
        <v>311.89479234740742</v>
      </c>
      <c r="AT36" s="74">
        <v>12.335422694860142</v>
      </c>
      <c r="AU36" s="74">
        <v>18.601827338665544</v>
      </c>
      <c r="AV36" s="74">
        <v>4.2918902152040044</v>
      </c>
      <c r="AW36" s="74">
        <v>49.722279075913633</v>
      </c>
      <c r="AX36" s="74">
        <v>104.42596049970876</v>
      </c>
      <c r="AY36" s="74">
        <v>95.832627808750047</v>
      </c>
      <c r="AZ36" s="74">
        <v>3.5904119536543417</v>
      </c>
      <c r="BA36" s="74">
        <v>26.31833030415234</v>
      </c>
      <c r="BB36" s="74">
        <v>77.340922421258441</v>
      </c>
      <c r="BC36" s="74">
        <v>238.37882248117785</v>
      </c>
      <c r="BD36" s="74">
        <v>40.00043168272083</v>
      </c>
      <c r="BE36" s="74">
        <v>33.174180488604307</v>
      </c>
      <c r="BF36" s="74">
        <v>53.221883645353053</v>
      </c>
      <c r="BG36" s="74">
        <v>0</v>
      </c>
      <c r="BH36" s="74">
        <v>0</v>
      </c>
      <c r="BI36" s="74">
        <v>434.55321157167577</v>
      </c>
      <c r="BJ36" s="74">
        <v>0</v>
      </c>
      <c r="BK36" s="74">
        <v>0</v>
      </c>
      <c r="BL36" s="74">
        <v>4.8689141719556677</v>
      </c>
      <c r="BM36" s="74">
        <v>0.22891677383475204</v>
      </c>
      <c r="BN36" s="74">
        <v>9310.666090289471</v>
      </c>
      <c r="BO36" s="74">
        <v>13906.975973460474</v>
      </c>
    </row>
    <row r="37" spans="1:67" x14ac:dyDescent="0.25">
      <c r="A37">
        <v>2014</v>
      </c>
      <c r="B37" s="68" t="s">
        <v>484</v>
      </c>
      <c r="C37" s="73" t="s">
        <v>547</v>
      </c>
      <c r="D37" s="68" t="s">
        <v>576</v>
      </c>
      <c r="E37" s="74">
        <v>167.73723177949654</v>
      </c>
      <c r="F37" s="74">
        <v>12.063871124654533</v>
      </c>
      <c r="G37" s="74">
        <v>208.72265299443373</v>
      </c>
      <c r="H37" s="74">
        <v>173.42883963259405</v>
      </c>
      <c r="I37" s="74">
        <v>1424.0680558509039</v>
      </c>
      <c r="J37" s="74">
        <v>881.4727447518934</v>
      </c>
      <c r="K37" s="74">
        <v>62.786755170213233</v>
      </c>
      <c r="L37" s="74">
        <v>181.31552059914489</v>
      </c>
      <c r="M37" s="74">
        <v>86.237166009509878</v>
      </c>
      <c r="N37" s="74">
        <v>1255.7934467568475</v>
      </c>
      <c r="O37" s="74">
        <v>1774.9698946965068</v>
      </c>
      <c r="P37" s="74">
        <v>729.48984695318632</v>
      </c>
      <c r="Q37" s="74">
        <v>234.64315171898264</v>
      </c>
      <c r="R37" s="74">
        <v>363.59886116645106</v>
      </c>
      <c r="S37" s="74">
        <v>1645.9097087376426</v>
      </c>
      <c r="T37" s="74">
        <v>969.67547278884808</v>
      </c>
      <c r="U37" s="74">
        <v>2362.9867769440161</v>
      </c>
      <c r="V37" s="74">
        <v>609.90224886414501</v>
      </c>
      <c r="W37" s="74">
        <v>1133.6294866526359</v>
      </c>
      <c r="X37" s="74">
        <v>741.03358001668357</v>
      </c>
      <c r="Y37" s="74">
        <v>558.20404434007878</v>
      </c>
      <c r="Z37" s="74">
        <v>173.854123087396</v>
      </c>
      <c r="AA37" s="74">
        <v>0</v>
      </c>
      <c r="AB37" s="74">
        <v>229.7399369918883</v>
      </c>
      <c r="AC37" s="74">
        <v>89.892648494079197</v>
      </c>
      <c r="AD37" s="74">
        <v>304.40099066479809</v>
      </c>
      <c r="AE37" s="74">
        <v>438.93729130201046</v>
      </c>
      <c r="AF37" s="74">
        <v>365.67448462358033</v>
      </c>
      <c r="AG37" s="74">
        <v>2297.5913089066407</v>
      </c>
      <c r="AH37" s="74">
        <v>3207.4563476149492</v>
      </c>
      <c r="AI37" s="74">
        <v>4390.7375448995008</v>
      </c>
      <c r="AJ37" s="74">
        <v>1412.6594434843853</v>
      </c>
      <c r="AK37" s="74">
        <v>1353.5715936037923</v>
      </c>
      <c r="AL37" s="74">
        <v>1426.4883708060777</v>
      </c>
      <c r="AM37" s="74">
        <v>179.36226889635944</v>
      </c>
      <c r="AN37" s="74">
        <v>96.701372170231366</v>
      </c>
      <c r="AO37" s="74">
        <v>203.80521061066847</v>
      </c>
      <c r="AP37" s="74">
        <v>56.471037932921647</v>
      </c>
      <c r="AQ37" s="74">
        <v>21.463258355219654</v>
      </c>
      <c r="AR37" s="74">
        <v>118.15610562976549</v>
      </c>
      <c r="AS37" s="74">
        <v>484.36771101594445</v>
      </c>
      <c r="AT37" s="74">
        <v>20.280281631914082</v>
      </c>
      <c r="AU37" s="74">
        <v>39.054050880937879</v>
      </c>
      <c r="AV37" s="74">
        <v>49.704971719079353</v>
      </c>
      <c r="AW37" s="74">
        <v>154.03277604492234</v>
      </c>
      <c r="AX37" s="74">
        <v>144.2627381227322</v>
      </c>
      <c r="AY37" s="74">
        <v>56.395289763268252</v>
      </c>
      <c r="AZ37" s="74">
        <v>1.8558479411969906</v>
      </c>
      <c r="BA37" s="74">
        <v>86.55067845393387</v>
      </c>
      <c r="BB37" s="74">
        <v>124.86650768891027</v>
      </c>
      <c r="BC37" s="74">
        <v>57.841092675142399</v>
      </c>
      <c r="BD37" s="74">
        <v>101.13517635069842</v>
      </c>
      <c r="BE37" s="74">
        <v>108.547133733116</v>
      </c>
      <c r="BF37" s="74">
        <v>109.82428985404077</v>
      </c>
      <c r="BG37" s="74">
        <v>0</v>
      </c>
      <c r="BH37" s="74">
        <v>0</v>
      </c>
      <c r="BI37" s="74">
        <v>2561.2742915677013</v>
      </c>
      <c r="BJ37" s="74">
        <v>0</v>
      </c>
      <c r="BK37" s="74">
        <v>0.47899694159946432</v>
      </c>
      <c r="BL37" s="74">
        <v>277.92286584876058</v>
      </c>
      <c r="BM37" s="74">
        <v>1.4600667429854242</v>
      </c>
      <c r="BN37" s="74">
        <v>1449.6937914879429</v>
      </c>
      <c r="BO37" s="74">
        <v>37774.181254087889</v>
      </c>
    </row>
    <row r="38" spans="1:67" x14ac:dyDescent="0.25">
      <c r="A38">
        <v>2014</v>
      </c>
      <c r="B38" s="68" t="s">
        <v>485</v>
      </c>
      <c r="C38" s="73" t="s">
        <v>548</v>
      </c>
      <c r="D38" s="68" t="s">
        <v>576</v>
      </c>
      <c r="E38" s="74">
        <v>38.064251672330983</v>
      </c>
      <c r="F38" s="74">
        <v>0.25568185031457485</v>
      </c>
      <c r="G38" s="74">
        <v>3.4697215910796286</v>
      </c>
      <c r="H38" s="74">
        <v>4.9754618355539186</v>
      </c>
      <c r="I38" s="74">
        <v>51.576243611635398</v>
      </c>
      <c r="J38" s="74">
        <v>31.99004822019791</v>
      </c>
      <c r="K38" s="74">
        <v>2.4291048752047768</v>
      </c>
      <c r="L38" s="74">
        <v>14.035589322320275</v>
      </c>
      <c r="M38" s="74">
        <v>7.0865744903896788</v>
      </c>
      <c r="N38" s="74">
        <v>35.108444088905337</v>
      </c>
      <c r="O38" s="74">
        <v>69.039952196033923</v>
      </c>
      <c r="P38" s="74">
        <v>72.731728057823375</v>
      </c>
      <c r="Q38" s="74">
        <v>10.508286435289564</v>
      </c>
      <c r="R38" s="74">
        <v>22.369769067562601</v>
      </c>
      <c r="S38" s="74">
        <v>76.275660050156816</v>
      </c>
      <c r="T38" s="74">
        <v>43.954088184120458</v>
      </c>
      <c r="U38" s="74">
        <v>85.128583227218087</v>
      </c>
      <c r="V38" s="74">
        <v>20.917564515739965</v>
      </c>
      <c r="W38" s="74">
        <v>49.749461911122715</v>
      </c>
      <c r="X38" s="74">
        <v>61.25524619783581</v>
      </c>
      <c r="Y38" s="74">
        <v>35.495111037971554</v>
      </c>
      <c r="Z38" s="74">
        <v>9.9680249870653608</v>
      </c>
      <c r="AA38" s="74">
        <v>0</v>
      </c>
      <c r="AB38" s="74">
        <v>36.132249071491749</v>
      </c>
      <c r="AC38" s="74">
        <v>57.592010381856063</v>
      </c>
      <c r="AD38" s="74">
        <v>69.843191717486064</v>
      </c>
      <c r="AE38" s="74">
        <v>105.18668070411489</v>
      </c>
      <c r="AF38" s="74">
        <v>32.331546517774953</v>
      </c>
      <c r="AG38" s="74">
        <v>203.14408532124673</v>
      </c>
      <c r="AH38" s="74">
        <v>283.59084618962748</v>
      </c>
      <c r="AI38" s="74">
        <v>27.791609123092606</v>
      </c>
      <c r="AJ38" s="74">
        <v>1.6351771251495155</v>
      </c>
      <c r="AK38" s="74">
        <v>0.52423927810529103</v>
      </c>
      <c r="AL38" s="74">
        <v>47.688155296911894</v>
      </c>
      <c r="AM38" s="74">
        <v>872.40955893364685</v>
      </c>
      <c r="AN38" s="74">
        <v>24.252344410476329</v>
      </c>
      <c r="AO38" s="74">
        <v>19.466363791485691</v>
      </c>
      <c r="AP38" s="74">
        <v>18.146467705188496</v>
      </c>
      <c r="AQ38" s="74">
        <v>27.712744757678553</v>
      </c>
      <c r="AR38" s="74">
        <v>44.819498713247256</v>
      </c>
      <c r="AS38" s="74">
        <v>632.26290092796023</v>
      </c>
      <c r="AT38" s="74">
        <v>155.86951367729634</v>
      </c>
      <c r="AU38" s="74">
        <v>150.67001555305623</v>
      </c>
      <c r="AV38" s="74">
        <v>6.2834704012795708</v>
      </c>
      <c r="AW38" s="74">
        <v>27.259970868716668</v>
      </c>
      <c r="AX38" s="74">
        <v>74.695844237945749</v>
      </c>
      <c r="AY38" s="74">
        <v>39.187844506379243</v>
      </c>
      <c r="AZ38" s="74">
        <v>4.7794129953318755E-2</v>
      </c>
      <c r="BA38" s="74">
        <v>69.790418829713587</v>
      </c>
      <c r="BB38" s="74">
        <v>54.024053060961378</v>
      </c>
      <c r="BC38" s="74">
        <v>583.36411282124413</v>
      </c>
      <c r="BD38" s="74">
        <v>125.99864846381409</v>
      </c>
      <c r="BE38" s="74">
        <v>153.14006025966276</v>
      </c>
      <c r="BF38" s="74">
        <v>33.742531706495988</v>
      </c>
      <c r="BG38" s="74">
        <v>0</v>
      </c>
      <c r="BH38" s="74">
        <v>0</v>
      </c>
      <c r="BI38" s="74">
        <v>375.08510565916123</v>
      </c>
      <c r="BJ38" s="74">
        <v>0</v>
      </c>
      <c r="BK38" s="74">
        <v>0</v>
      </c>
      <c r="BL38" s="74">
        <v>15.488891391101577</v>
      </c>
      <c r="BM38" s="74">
        <v>0.20918161912115624</v>
      </c>
      <c r="BN38" s="74">
        <v>41.606785028630753</v>
      </c>
      <c r="BO38" s="74">
        <v>5157.3785096069532</v>
      </c>
    </row>
    <row r="39" spans="1:67" x14ac:dyDescent="0.25">
      <c r="A39">
        <v>2014</v>
      </c>
      <c r="B39" s="68" t="s">
        <v>486</v>
      </c>
      <c r="C39" s="73" t="s">
        <v>549</v>
      </c>
      <c r="D39" s="68" t="s">
        <v>576</v>
      </c>
      <c r="E39" s="74">
        <v>96.167027173415164</v>
      </c>
      <c r="F39" s="74">
        <v>8.7172918324720925</v>
      </c>
      <c r="G39" s="74">
        <v>30.612243476440806</v>
      </c>
      <c r="H39" s="74">
        <v>29.099580269430582</v>
      </c>
      <c r="I39" s="74">
        <v>256.08398893531484</v>
      </c>
      <c r="J39" s="74">
        <v>375.70902671968184</v>
      </c>
      <c r="K39" s="74">
        <v>24.338111285934399</v>
      </c>
      <c r="L39" s="74">
        <v>79.872927448711962</v>
      </c>
      <c r="M39" s="74">
        <v>137.88738780726027</v>
      </c>
      <c r="N39" s="74">
        <v>203.57241267072925</v>
      </c>
      <c r="O39" s="74">
        <v>921.95535972213509</v>
      </c>
      <c r="P39" s="74">
        <v>107.59786725995708</v>
      </c>
      <c r="Q39" s="74">
        <v>76.218147152258055</v>
      </c>
      <c r="R39" s="74">
        <v>92.810592187924073</v>
      </c>
      <c r="S39" s="74">
        <v>496.40390820137247</v>
      </c>
      <c r="T39" s="74">
        <v>331.17755877927283</v>
      </c>
      <c r="U39" s="74">
        <v>1116.1214978423654</v>
      </c>
      <c r="V39" s="74">
        <v>199.14169878239338</v>
      </c>
      <c r="W39" s="74">
        <v>504.76401369124915</v>
      </c>
      <c r="X39" s="74">
        <v>594.97230243081412</v>
      </c>
      <c r="Y39" s="74">
        <v>230.82164993355673</v>
      </c>
      <c r="Z39" s="74">
        <v>66.963781374402416</v>
      </c>
      <c r="AA39" s="74">
        <v>0</v>
      </c>
      <c r="AB39" s="74">
        <v>170.994607334611</v>
      </c>
      <c r="AC39" s="74">
        <v>249.16941539877425</v>
      </c>
      <c r="AD39" s="74">
        <v>185.11946279165454</v>
      </c>
      <c r="AE39" s="74">
        <v>433.3847444239961</v>
      </c>
      <c r="AF39" s="74">
        <v>233.62115222373464</v>
      </c>
      <c r="AG39" s="74">
        <v>1467.8843062945029</v>
      </c>
      <c r="AH39" s="74">
        <v>2049.1776540777537</v>
      </c>
      <c r="AI39" s="74">
        <v>207.28394092482171</v>
      </c>
      <c r="AJ39" s="74">
        <v>32.118029922373942</v>
      </c>
      <c r="AK39" s="74">
        <v>113.36619121690703</v>
      </c>
      <c r="AL39" s="74">
        <v>1082.2660264031169</v>
      </c>
      <c r="AM39" s="74">
        <v>19.095984971102183</v>
      </c>
      <c r="AN39" s="74">
        <v>218.20094219066524</v>
      </c>
      <c r="AO39" s="74">
        <v>372.03545504844635</v>
      </c>
      <c r="AP39" s="74">
        <v>339.82307176365333</v>
      </c>
      <c r="AQ39" s="74">
        <v>97.60206186891179</v>
      </c>
      <c r="AR39" s="74">
        <v>314.56015333674748</v>
      </c>
      <c r="AS39" s="74">
        <v>1576.0948085140883</v>
      </c>
      <c r="AT39" s="74">
        <v>297.23685698181725</v>
      </c>
      <c r="AU39" s="74">
        <v>198.03681831111908</v>
      </c>
      <c r="AV39" s="74">
        <v>118.69452261025967</v>
      </c>
      <c r="AW39" s="74">
        <v>228.27528255316119</v>
      </c>
      <c r="AX39" s="74">
        <v>796.35858789813506</v>
      </c>
      <c r="AY39" s="74">
        <v>1334.7580843223341</v>
      </c>
      <c r="AZ39" s="74">
        <v>1.3914900458667294</v>
      </c>
      <c r="BA39" s="74">
        <v>537.45073972757336</v>
      </c>
      <c r="BB39" s="74">
        <v>2079.3761044189023</v>
      </c>
      <c r="BC39" s="74">
        <v>2024.6560714879067</v>
      </c>
      <c r="BD39" s="74">
        <v>2572.200548411653</v>
      </c>
      <c r="BE39" s="74">
        <v>592.59249568011251</v>
      </c>
      <c r="BF39" s="74">
        <v>1646.3045760078148</v>
      </c>
      <c r="BG39" s="74">
        <v>0</v>
      </c>
      <c r="BH39" s="74">
        <v>0</v>
      </c>
      <c r="BI39" s="74">
        <v>37498.944415285121</v>
      </c>
      <c r="BJ39" s="74">
        <v>0</v>
      </c>
      <c r="BK39" s="74">
        <v>1161.8220065999803</v>
      </c>
      <c r="BL39" s="74">
        <v>25.040651139685522</v>
      </c>
      <c r="BM39" s="74">
        <v>0.14065458499284822</v>
      </c>
      <c r="BN39" s="74">
        <v>3252.3810847671675</v>
      </c>
      <c r="BO39" s="74">
        <v>69508.46737451652</v>
      </c>
    </row>
    <row r="40" spans="1:67" x14ac:dyDescent="0.25">
      <c r="A40">
        <v>2014</v>
      </c>
      <c r="B40" s="68" t="s">
        <v>487</v>
      </c>
      <c r="C40" s="73" t="s">
        <v>550</v>
      </c>
      <c r="D40" s="68" t="s">
        <v>576</v>
      </c>
      <c r="E40" s="74">
        <v>19.952384663583647</v>
      </c>
      <c r="F40" s="74">
        <v>0.81217629909810896</v>
      </c>
      <c r="G40" s="74">
        <v>2.3036777953595404</v>
      </c>
      <c r="H40" s="74">
        <v>2.1561662316058103</v>
      </c>
      <c r="I40" s="74">
        <v>108.77716846358119</v>
      </c>
      <c r="J40" s="74">
        <v>78.690779268869846</v>
      </c>
      <c r="K40" s="74">
        <v>3.3784506305777509</v>
      </c>
      <c r="L40" s="74">
        <v>21.045870618378263</v>
      </c>
      <c r="M40" s="74">
        <v>55.522913308479332</v>
      </c>
      <c r="N40" s="74">
        <v>142.03233445568199</v>
      </c>
      <c r="O40" s="74">
        <v>147.84969567623932</v>
      </c>
      <c r="P40" s="74">
        <v>28.955059300780345</v>
      </c>
      <c r="Q40" s="74">
        <v>15.283570951337232</v>
      </c>
      <c r="R40" s="74">
        <v>20.32374712239849</v>
      </c>
      <c r="S40" s="74">
        <v>123.80569410920907</v>
      </c>
      <c r="T40" s="74">
        <v>76.127343855763058</v>
      </c>
      <c r="U40" s="74">
        <v>390.95989293161159</v>
      </c>
      <c r="V40" s="74">
        <v>70.307766238929489</v>
      </c>
      <c r="W40" s="74">
        <v>89.063462238409855</v>
      </c>
      <c r="X40" s="74">
        <v>106.04072640341673</v>
      </c>
      <c r="Y40" s="74">
        <v>59.990125398644686</v>
      </c>
      <c r="Z40" s="74">
        <v>17.192032937759127</v>
      </c>
      <c r="AA40" s="74">
        <v>0</v>
      </c>
      <c r="AB40" s="74">
        <v>56.174175988856938</v>
      </c>
      <c r="AC40" s="74">
        <v>32.283522227866925</v>
      </c>
      <c r="AD40" s="74">
        <v>197.3739294095908</v>
      </c>
      <c r="AE40" s="74">
        <v>217.18302368987645</v>
      </c>
      <c r="AF40" s="74">
        <v>136.0007443949126</v>
      </c>
      <c r="AG40" s="74">
        <v>854.5271172280369</v>
      </c>
      <c r="AH40" s="74">
        <v>1192.9246922313032</v>
      </c>
      <c r="AI40" s="74">
        <v>175.9527375070181</v>
      </c>
      <c r="AJ40" s="74">
        <v>8.4131931009813279</v>
      </c>
      <c r="AK40" s="74">
        <v>45.672495059717839</v>
      </c>
      <c r="AL40" s="74">
        <v>527.46664950433603</v>
      </c>
      <c r="AM40" s="74">
        <v>37.837805909984361</v>
      </c>
      <c r="AN40" s="74">
        <v>135.9653908102039</v>
      </c>
      <c r="AO40" s="74">
        <v>967.74047268857521</v>
      </c>
      <c r="AP40" s="74">
        <v>142.44557880612066</v>
      </c>
      <c r="AQ40" s="74">
        <v>76.589946752588844</v>
      </c>
      <c r="AR40" s="74">
        <v>151.27826845143119</v>
      </c>
      <c r="AS40" s="74">
        <v>858.51770592903051</v>
      </c>
      <c r="AT40" s="74">
        <v>161.53257284131035</v>
      </c>
      <c r="AU40" s="74">
        <v>299.72361242608764</v>
      </c>
      <c r="AV40" s="74">
        <v>57.134794392839446</v>
      </c>
      <c r="AW40" s="74">
        <v>1141.3272385816474</v>
      </c>
      <c r="AX40" s="74">
        <v>342.80146823515099</v>
      </c>
      <c r="AY40" s="74">
        <v>1141.6296889401103</v>
      </c>
      <c r="AZ40" s="74">
        <v>170.0547079927502</v>
      </c>
      <c r="BA40" s="74">
        <v>313.4898252113191</v>
      </c>
      <c r="BB40" s="74">
        <v>291.55789351956741</v>
      </c>
      <c r="BC40" s="74">
        <v>1827.5428305332343</v>
      </c>
      <c r="BD40" s="74">
        <v>1160.2538146918737</v>
      </c>
      <c r="BE40" s="74">
        <v>237.01091287781767</v>
      </c>
      <c r="BF40" s="74">
        <v>737.31482048828332</v>
      </c>
      <c r="BG40" s="74">
        <v>0</v>
      </c>
      <c r="BH40" s="74">
        <v>0</v>
      </c>
      <c r="BI40" s="74">
        <v>8453.2284068390363</v>
      </c>
      <c r="BJ40" s="74">
        <v>0</v>
      </c>
      <c r="BK40" s="74">
        <v>121.95722941828403</v>
      </c>
      <c r="BL40" s="74">
        <v>47.799611815482258</v>
      </c>
      <c r="BM40" s="74">
        <v>17.81375402600645</v>
      </c>
      <c r="BN40" s="74">
        <v>517.97803187390366</v>
      </c>
      <c r="BO40" s="74">
        <v>24435.069703294863</v>
      </c>
    </row>
    <row r="41" spans="1:67" x14ac:dyDescent="0.25">
      <c r="A41">
        <v>2014</v>
      </c>
      <c r="B41" s="68" t="s">
        <v>488</v>
      </c>
      <c r="C41" s="73" t="s">
        <v>551</v>
      </c>
      <c r="D41" s="68" t="s">
        <v>576</v>
      </c>
      <c r="E41" s="74">
        <v>9.3897352697338832</v>
      </c>
      <c r="F41" s="74">
        <v>0.88281027339272</v>
      </c>
      <c r="G41" s="74">
        <v>3.1736033913275743</v>
      </c>
      <c r="H41" s="74">
        <v>4.2026151889029117</v>
      </c>
      <c r="I41" s="74">
        <v>53.847567590311769</v>
      </c>
      <c r="J41" s="74">
        <v>54.808492613616934</v>
      </c>
      <c r="K41" s="74">
        <v>2.4460168652629197</v>
      </c>
      <c r="L41" s="74">
        <v>12.992804654211547</v>
      </c>
      <c r="M41" s="74">
        <v>60.34189217471441</v>
      </c>
      <c r="N41" s="74">
        <v>63.7071838189826</v>
      </c>
      <c r="O41" s="74">
        <v>122.56334585789322</v>
      </c>
      <c r="P41" s="74">
        <v>15.251437853409218</v>
      </c>
      <c r="Q41" s="74">
        <v>10.813553044102328</v>
      </c>
      <c r="R41" s="74">
        <v>12.253885486019708</v>
      </c>
      <c r="S41" s="74">
        <v>126.91774472002692</v>
      </c>
      <c r="T41" s="74">
        <v>53.283067133364966</v>
      </c>
      <c r="U41" s="74">
        <v>183.61780180198454</v>
      </c>
      <c r="V41" s="74">
        <v>50.44337540651361</v>
      </c>
      <c r="W41" s="74">
        <v>60.234231921577916</v>
      </c>
      <c r="X41" s="74">
        <v>102.28533607206494</v>
      </c>
      <c r="Y41" s="74">
        <v>46.742876151730208</v>
      </c>
      <c r="Z41" s="74">
        <v>12.645210393116743</v>
      </c>
      <c r="AA41" s="74">
        <v>0</v>
      </c>
      <c r="AB41" s="74">
        <v>116.30791413204783</v>
      </c>
      <c r="AC41" s="74">
        <v>25.308779679096244</v>
      </c>
      <c r="AD41" s="74">
        <v>69.238756487358415</v>
      </c>
      <c r="AE41" s="74">
        <v>264.41441621803017</v>
      </c>
      <c r="AF41" s="74">
        <v>217.17423016123405</v>
      </c>
      <c r="AG41" s="74">
        <v>1364.5832059454949</v>
      </c>
      <c r="AH41" s="74">
        <v>1904.9619957173909</v>
      </c>
      <c r="AI41" s="74">
        <v>139.98231088190289</v>
      </c>
      <c r="AJ41" s="74">
        <v>82.089150227506764</v>
      </c>
      <c r="AK41" s="74">
        <v>35.492481112871531</v>
      </c>
      <c r="AL41" s="74">
        <v>242.23623783819505</v>
      </c>
      <c r="AM41" s="74">
        <v>20.535283642761886</v>
      </c>
      <c r="AN41" s="74">
        <v>77.990705678061417</v>
      </c>
      <c r="AO41" s="74">
        <v>56.851802971464295</v>
      </c>
      <c r="AP41" s="74">
        <v>18555.377872309971</v>
      </c>
      <c r="AQ41" s="74">
        <v>83.125263973908346</v>
      </c>
      <c r="AR41" s="74">
        <v>80.829321198118379</v>
      </c>
      <c r="AS41" s="74">
        <v>615.43042253748365</v>
      </c>
      <c r="AT41" s="74">
        <v>113.53649238230555</v>
      </c>
      <c r="AU41" s="74">
        <v>48.486100260964953</v>
      </c>
      <c r="AV41" s="74">
        <v>51.017717896858713</v>
      </c>
      <c r="AW41" s="74">
        <v>28.233904576938269</v>
      </c>
      <c r="AX41" s="74">
        <v>99.380215171684512</v>
      </c>
      <c r="AY41" s="74">
        <v>70.275926041999597</v>
      </c>
      <c r="AZ41" s="74">
        <v>677.60911254653581</v>
      </c>
      <c r="BA41" s="74">
        <v>76.001161744793109</v>
      </c>
      <c r="BB41" s="74">
        <v>270.38852324065954</v>
      </c>
      <c r="BC41" s="74">
        <v>853.59286806547948</v>
      </c>
      <c r="BD41" s="74">
        <v>312.73067821646049</v>
      </c>
      <c r="BE41" s="74">
        <v>81.194963881105423</v>
      </c>
      <c r="BF41" s="74">
        <v>2558.8036038076393</v>
      </c>
      <c r="BG41" s="74">
        <v>0</v>
      </c>
      <c r="BH41" s="74">
        <v>0</v>
      </c>
      <c r="BI41" s="74">
        <v>15586.004512557724</v>
      </c>
      <c r="BJ41" s="74">
        <v>0</v>
      </c>
      <c r="BK41" s="74">
        <v>22.267350450035117</v>
      </c>
      <c r="BL41" s="74">
        <v>5687.9047709853967</v>
      </c>
      <c r="BM41" s="74">
        <v>0.60892967814863963</v>
      </c>
      <c r="BN41" s="74">
        <v>1228.9121585037103</v>
      </c>
      <c r="BO41" s="74">
        <v>52781.723728403609</v>
      </c>
    </row>
    <row r="42" spans="1:67" x14ac:dyDescent="0.25">
      <c r="A42">
        <v>2014</v>
      </c>
      <c r="B42" s="68" t="s">
        <v>489</v>
      </c>
      <c r="C42" s="73" t="s">
        <v>552</v>
      </c>
      <c r="D42" s="68" t="s">
        <v>576</v>
      </c>
      <c r="E42" s="74">
        <v>25.250366766664236</v>
      </c>
      <c r="F42" s="74">
        <v>0.70015982877537497</v>
      </c>
      <c r="G42" s="74">
        <v>1.987147107348187</v>
      </c>
      <c r="H42" s="74">
        <v>1.8635017533457179</v>
      </c>
      <c r="I42" s="74">
        <v>45.866710255488378</v>
      </c>
      <c r="J42" s="74">
        <v>54.314672604783915</v>
      </c>
      <c r="K42" s="74">
        <v>3.2318816853194781</v>
      </c>
      <c r="L42" s="74">
        <v>16.396538151242837</v>
      </c>
      <c r="M42" s="74">
        <v>12.497976833977532</v>
      </c>
      <c r="N42" s="74">
        <v>81.39946194020132</v>
      </c>
      <c r="O42" s="74">
        <v>73.82410850021212</v>
      </c>
      <c r="P42" s="74">
        <v>31.834517126893509</v>
      </c>
      <c r="Q42" s="74">
        <v>10.375012318037891</v>
      </c>
      <c r="R42" s="74">
        <v>25.027688080899924</v>
      </c>
      <c r="S42" s="74">
        <v>67.519117488001982</v>
      </c>
      <c r="T42" s="74">
        <v>35.886624575991576</v>
      </c>
      <c r="U42" s="74">
        <v>337.12650717933218</v>
      </c>
      <c r="V42" s="74">
        <v>33.07023565707771</v>
      </c>
      <c r="W42" s="74">
        <v>43.461195851896633</v>
      </c>
      <c r="X42" s="74">
        <v>102.19792639790185</v>
      </c>
      <c r="Y42" s="74">
        <v>20.825386339051196</v>
      </c>
      <c r="Z42" s="74">
        <v>10.171379182486223</v>
      </c>
      <c r="AA42" s="74">
        <v>0</v>
      </c>
      <c r="AB42" s="74">
        <v>58.740788470807885</v>
      </c>
      <c r="AC42" s="74">
        <v>25.491565999265461</v>
      </c>
      <c r="AD42" s="74">
        <v>57.359766535916435</v>
      </c>
      <c r="AE42" s="74">
        <v>94.901301386804533</v>
      </c>
      <c r="AF42" s="74">
        <v>192.95957106454563</v>
      </c>
      <c r="AG42" s="74">
        <v>1212.3949304528153</v>
      </c>
      <c r="AH42" s="74">
        <v>1692.5134470349631</v>
      </c>
      <c r="AI42" s="74">
        <v>91.446942012368382</v>
      </c>
      <c r="AJ42" s="74">
        <v>9.5554815892419835</v>
      </c>
      <c r="AK42" s="74">
        <v>2.3626240425134881</v>
      </c>
      <c r="AL42" s="74">
        <v>263.39175868504623</v>
      </c>
      <c r="AM42" s="74">
        <v>27.12246494641796</v>
      </c>
      <c r="AN42" s="74">
        <v>78.932160042782897</v>
      </c>
      <c r="AO42" s="74">
        <v>77.667369802758174</v>
      </c>
      <c r="AP42" s="74">
        <v>294.34231061916466</v>
      </c>
      <c r="AQ42" s="74">
        <v>645.06908786309998</v>
      </c>
      <c r="AR42" s="74">
        <v>204.23752808210978</v>
      </c>
      <c r="AS42" s="74">
        <v>679.92282820612593</v>
      </c>
      <c r="AT42" s="74">
        <v>96.097362466964555</v>
      </c>
      <c r="AU42" s="74">
        <v>113.75659003958988</v>
      </c>
      <c r="AV42" s="74">
        <v>42.170923084133058</v>
      </c>
      <c r="AW42" s="74">
        <v>274.85304625782425</v>
      </c>
      <c r="AX42" s="74">
        <v>146.88517226978863</v>
      </c>
      <c r="AY42" s="74">
        <v>108.18430037886141</v>
      </c>
      <c r="AZ42" s="74">
        <v>1.6903105794323441</v>
      </c>
      <c r="BA42" s="74">
        <v>268.50966486982156</v>
      </c>
      <c r="BB42" s="74">
        <v>335.16379156951666</v>
      </c>
      <c r="BC42" s="74">
        <v>445.84453588580493</v>
      </c>
      <c r="BD42" s="74">
        <v>228.07496941372378</v>
      </c>
      <c r="BE42" s="74">
        <v>63.313002462704397</v>
      </c>
      <c r="BF42" s="74">
        <v>122.28162702457666</v>
      </c>
      <c r="BG42" s="74">
        <v>0</v>
      </c>
      <c r="BH42" s="74">
        <v>0</v>
      </c>
      <c r="BI42" s="74">
        <v>5270.3937964105098</v>
      </c>
      <c r="BJ42" s="74">
        <v>0</v>
      </c>
      <c r="BK42" s="74">
        <v>7.8843755637119615E-3</v>
      </c>
      <c r="BL42" s="74">
        <v>0.57037930163207928</v>
      </c>
      <c r="BM42" s="74">
        <v>3.7514063438592931E-3</v>
      </c>
      <c r="BN42" s="74">
        <v>741.58462357290352</v>
      </c>
      <c r="BO42" s="74">
        <v>15002.625773831369</v>
      </c>
    </row>
    <row r="43" spans="1:67" x14ac:dyDescent="0.25">
      <c r="A43">
        <v>2014</v>
      </c>
      <c r="B43" s="68" t="s">
        <v>490</v>
      </c>
      <c r="C43" s="73" t="s">
        <v>553</v>
      </c>
      <c r="D43" s="68" t="s">
        <v>576</v>
      </c>
      <c r="E43" s="74">
        <v>4.357926992060996</v>
      </c>
      <c r="F43" s="74">
        <v>0.56845846522461252</v>
      </c>
      <c r="G43" s="74">
        <v>0.76870488315310248</v>
      </c>
      <c r="H43" s="74">
        <v>2.9692791210517706</v>
      </c>
      <c r="I43" s="74">
        <v>58.92446385324596</v>
      </c>
      <c r="J43" s="74">
        <v>54.01738982712785</v>
      </c>
      <c r="K43" s="74">
        <v>1.8262050934274265</v>
      </c>
      <c r="L43" s="74">
        <v>15.821649282554665</v>
      </c>
      <c r="M43" s="74">
        <v>19.712692118647833</v>
      </c>
      <c r="N43" s="74">
        <v>115.28128753728991</v>
      </c>
      <c r="O43" s="74">
        <v>126.56964910228047</v>
      </c>
      <c r="P43" s="74">
        <v>13.902732572791155</v>
      </c>
      <c r="Q43" s="74">
        <v>16.08371837796301</v>
      </c>
      <c r="R43" s="74">
        <v>10.213624037484548</v>
      </c>
      <c r="S43" s="74">
        <v>121.49476957782669</v>
      </c>
      <c r="T43" s="74">
        <v>48.876910118062369</v>
      </c>
      <c r="U43" s="74">
        <v>1255.3243342236703</v>
      </c>
      <c r="V43" s="74">
        <v>36.864860496048927</v>
      </c>
      <c r="W43" s="74">
        <v>102.12093783785684</v>
      </c>
      <c r="X43" s="74">
        <v>137.94661066892394</v>
      </c>
      <c r="Y43" s="74">
        <v>47.622758105773052</v>
      </c>
      <c r="Z43" s="74">
        <v>10.700831302575635</v>
      </c>
      <c r="AA43" s="74">
        <v>0</v>
      </c>
      <c r="AB43" s="74">
        <v>98.281953007940743</v>
      </c>
      <c r="AC43" s="74">
        <v>58.161918756537972</v>
      </c>
      <c r="AD43" s="74">
        <v>93.47348220187682</v>
      </c>
      <c r="AE43" s="74">
        <v>128.45921255727578</v>
      </c>
      <c r="AF43" s="74">
        <v>42.823197090141022</v>
      </c>
      <c r="AG43" s="74">
        <v>269.06920842529962</v>
      </c>
      <c r="AH43" s="74">
        <v>375.62210050541347</v>
      </c>
      <c r="AI43" s="74">
        <v>148.45801693138543</v>
      </c>
      <c r="AJ43" s="74">
        <v>9.3649826528436186</v>
      </c>
      <c r="AK43" s="74">
        <v>3.8512745132667092</v>
      </c>
      <c r="AL43" s="74">
        <v>202.89272159777087</v>
      </c>
      <c r="AM43" s="74">
        <v>39.862206347301615</v>
      </c>
      <c r="AN43" s="74">
        <v>50.138196089905811</v>
      </c>
      <c r="AO43" s="74">
        <v>102.96672589519261</v>
      </c>
      <c r="AP43" s="74">
        <v>268.24311784954182</v>
      </c>
      <c r="AQ43" s="74">
        <v>272.94683986475519</v>
      </c>
      <c r="AR43" s="74">
        <v>1020.3082090292801</v>
      </c>
      <c r="AS43" s="74">
        <v>1472.3228954377491</v>
      </c>
      <c r="AT43" s="74">
        <v>258.31238381470513</v>
      </c>
      <c r="AU43" s="74">
        <v>408.28217318784647</v>
      </c>
      <c r="AV43" s="74">
        <v>29.95829545137973</v>
      </c>
      <c r="AW43" s="74">
        <v>47.395334970304312</v>
      </c>
      <c r="AX43" s="74">
        <v>68.12039987295222</v>
      </c>
      <c r="AY43" s="74">
        <v>160.44621842230919</v>
      </c>
      <c r="AZ43" s="74">
        <v>5.4159608934157664</v>
      </c>
      <c r="BA43" s="74">
        <v>31.558590805805704</v>
      </c>
      <c r="BB43" s="74">
        <v>55.709943362695448</v>
      </c>
      <c r="BC43" s="74">
        <v>581.5816981903464</v>
      </c>
      <c r="BD43" s="74">
        <v>345.11086176254844</v>
      </c>
      <c r="BE43" s="74">
        <v>43.209340427237919</v>
      </c>
      <c r="BF43" s="74">
        <v>118.84862039410818</v>
      </c>
      <c r="BG43" s="74">
        <v>0</v>
      </c>
      <c r="BH43" s="74">
        <v>0</v>
      </c>
      <c r="BI43" s="74">
        <v>1264.5357076926191</v>
      </c>
      <c r="BJ43" s="74">
        <v>0</v>
      </c>
      <c r="BK43" s="74">
        <v>0.74752551397501132</v>
      </c>
      <c r="BL43" s="74">
        <v>8471.4082300612863</v>
      </c>
      <c r="BM43" s="74">
        <v>5.7184171554379173E-2</v>
      </c>
      <c r="BN43" s="74">
        <v>2705.8524199329995</v>
      </c>
      <c r="BO43" s="74">
        <v>21455.766941276601</v>
      </c>
    </row>
    <row r="44" spans="1:67" x14ac:dyDescent="0.25">
      <c r="A44">
        <v>2014</v>
      </c>
      <c r="B44" s="68" t="s">
        <v>491</v>
      </c>
      <c r="C44" s="73" t="s">
        <v>554</v>
      </c>
      <c r="D44" s="68" t="s">
        <v>576</v>
      </c>
      <c r="E44" s="74">
        <v>717.4813138919269</v>
      </c>
      <c r="F44" s="74">
        <v>112.53566220268499</v>
      </c>
      <c r="G44" s="74">
        <v>87.30047894675053</v>
      </c>
      <c r="H44" s="74">
        <v>162.80899195349957</v>
      </c>
      <c r="I44" s="74">
        <v>976.36658053306883</v>
      </c>
      <c r="J44" s="74">
        <v>825.41051711920727</v>
      </c>
      <c r="K44" s="74">
        <v>98.050315999589429</v>
      </c>
      <c r="L44" s="74">
        <v>261.00647192658045</v>
      </c>
      <c r="M44" s="74">
        <v>172.74472065159861</v>
      </c>
      <c r="N44" s="74">
        <v>530.35193394658438</v>
      </c>
      <c r="O44" s="74">
        <v>1328.8765656417456</v>
      </c>
      <c r="P44" s="74">
        <v>645.67617108675859</v>
      </c>
      <c r="Q44" s="74">
        <v>210.83549246932051</v>
      </c>
      <c r="R44" s="74">
        <v>280.75610106311143</v>
      </c>
      <c r="S44" s="74">
        <v>1549.2976008484231</v>
      </c>
      <c r="T44" s="74">
        <v>872.4298889464834</v>
      </c>
      <c r="U44" s="74">
        <v>2328.2313501342774</v>
      </c>
      <c r="V44" s="74">
        <v>801.02270447803414</v>
      </c>
      <c r="W44" s="74">
        <v>1486.5098177711457</v>
      </c>
      <c r="X44" s="74">
        <v>1986.6354898889533</v>
      </c>
      <c r="Y44" s="74">
        <v>2090.8538498520952</v>
      </c>
      <c r="Z44" s="74">
        <v>366.50495977199569</v>
      </c>
      <c r="AA44" s="74">
        <v>0</v>
      </c>
      <c r="AB44" s="74">
        <v>1346.4743020172677</v>
      </c>
      <c r="AC44" s="74">
        <v>315.97532607346761</v>
      </c>
      <c r="AD44" s="74">
        <v>388.61795324448082</v>
      </c>
      <c r="AE44" s="74">
        <v>5553.0505766390961</v>
      </c>
      <c r="AF44" s="74">
        <v>303.43296404520362</v>
      </c>
      <c r="AG44" s="74">
        <v>1906.5160370039653</v>
      </c>
      <c r="AH44" s="74">
        <v>2661.5123711480328</v>
      </c>
      <c r="AI44" s="74">
        <v>896.4370021258519</v>
      </c>
      <c r="AJ44" s="74">
        <v>320.45832669094386</v>
      </c>
      <c r="AK44" s="74">
        <v>243.24832602377268</v>
      </c>
      <c r="AL44" s="74">
        <v>1166.6570138866527</v>
      </c>
      <c r="AM44" s="74">
        <v>31.605638956276749</v>
      </c>
      <c r="AN44" s="74">
        <v>743.7330574979859</v>
      </c>
      <c r="AO44" s="74">
        <v>487.37410060665081</v>
      </c>
      <c r="AP44" s="74">
        <v>480.51276287493323</v>
      </c>
      <c r="AQ44" s="74">
        <v>277.39379325523703</v>
      </c>
      <c r="AR44" s="74">
        <v>218.41694835025621</v>
      </c>
      <c r="AS44" s="74">
        <v>10602.187203739715</v>
      </c>
      <c r="AT44" s="74">
        <v>1145.1497456281652</v>
      </c>
      <c r="AU44" s="74">
        <v>615.17331922120422</v>
      </c>
      <c r="AV44" s="74">
        <v>13896.865711243103</v>
      </c>
      <c r="AW44" s="74">
        <v>731.77988536744442</v>
      </c>
      <c r="AX44" s="74">
        <v>599.52193980626282</v>
      </c>
      <c r="AY44" s="74">
        <v>230.30206758460776</v>
      </c>
      <c r="AZ44" s="74">
        <v>6.8765514371711545</v>
      </c>
      <c r="BA44" s="74">
        <v>462.03982132785728</v>
      </c>
      <c r="BB44" s="74">
        <v>689.88567448022604</v>
      </c>
      <c r="BC44" s="74">
        <v>2907.4295427067614</v>
      </c>
      <c r="BD44" s="74">
        <v>920.17526813174948</v>
      </c>
      <c r="BE44" s="74">
        <v>1202.3417109386744</v>
      </c>
      <c r="BF44" s="74">
        <v>2052.8642783547734</v>
      </c>
      <c r="BG44" s="74">
        <v>0</v>
      </c>
      <c r="BH44" s="74">
        <v>0</v>
      </c>
      <c r="BI44" s="74">
        <v>23149.444543432583</v>
      </c>
      <c r="BJ44" s="74">
        <v>0</v>
      </c>
      <c r="BK44" s="74">
        <v>0</v>
      </c>
      <c r="BL44" s="74">
        <v>14.143309043960363</v>
      </c>
      <c r="BM44" s="74">
        <v>0</v>
      </c>
      <c r="BN44" s="74">
        <v>851.54391660459407</v>
      </c>
      <c r="BO44" s="74">
        <v>95310.827968612779</v>
      </c>
    </row>
    <row r="45" spans="1:67" x14ac:dyDescent="0.25">
      <c r="A45">
        <v>2014</v>
      </c>
      <c r="B45" s="68" t="s">
        <v>492</v>
      </c>
      <c r="C45" s="73" t="s">
        <v>555</v>
      </c>
      <c r="D45" s="68" t="s">
        <v>576</v>
      </c>
      <c r="E45" s="74">
        <v>19.303026501996829</v>
      </c>
      <c r="F45" s="74">
        <v>6.0245643134837854</v>
      </c>
      <c r="G45" s="74">
        <v>7.0537973272386187</v>
      </c>
      <c r="H45" s="74">
        <v>17.198330380597117</v>
      </c>
      <c r="I45" s="74">
        <v>135.87105639164881</v>
      </c>
      <c r="J45" s="74">
        <v>157.45241356207327</v>
      </c>
      <c r="K45" s="74">
        <v>20.073745345577368</v>
      </c>
      <c r="L45" s="74">
        <v>32.573167676402534</v>
      </c>
      <c r="M45" s="74">
        <v>57.738297586536042</v>
      </c>
      <c r="N45" s="74">
        <v>56.237497215920918</v>
      </c>
      <c r="O45" s="74">
        <v>154.44276719535137</v>
      </c>
      <c r="P45" s="74">
        <v>114.28742173283275</v>
      </c>
      <c r="Q45" s="74">
        <v>34.621453941744385</v>
      </c>
      <c r="R45" s="74">
        <v>32.140917533854036</v>
      </c>
      <c r="S45" s="74">
        <v>58.211229071717248</v>
      </c>
      <c r="T45" s="74">
        <v>115.46289069705266</v>
      </c>
      <c r="U45" s="74">
        <v>244.03688504147149</v>
      </c>
      <c r="V45" s="74">
        <v>189.07733704369286</v>
      </c>
      <c r="W45" s="74">
        <v>247.64345971652901</v>
      </c>
      <c r="X45" s="74">
        <v>159.93724850930195</v>
      </c>
      <c r="Y45" s="74">
        <v>154.4933034729408</v>
      </c>
      <c r="Z45" s="74">
        <v>69.760126176296836</v>
      </c>
      <c r="AA45" s="74">
        <v>0</v>
      </c>
      <c r="AB45" s="74">
        <v>41.592092926494296</v>
      </c>
      <c r="AC45" s="74">
        <v>41.249308691989015</v>
      </c>
      <c r="AD45" s="74">
        <v>154.99120620746837</v>
      </c>
      <c r="AE45" s="74">
        <v>660.74951424241658</v>
      </c>
      <c r="AF45" s="74">
        <v>86.225613411099886</v>
      </c>
      <c r="AG45" s="74">
        <v>541.76880645135236</v>
      </c>
      <c r="AH45" s="74">
        <v>756.31379578549002</v>
      </c>
      <c r="AI45" s="74">
        <v>500.41357354628457</v>
      </c>
      <c r="AJ45" s="74">
        <v>23.38445134189185</v>
      </c>
      <c r="AK45" s="74">
        <v>10.101627242142326</v>
      </c>
      <c r="AL45" s="74">
        <v>195.56762007052222</v>
      </c>
      <c r="AM45" s="74">
        <v>3.2746780436666203</v>
      </c>
      <c r="AN45" s="74">
        <v>128.92336288544786</v>
      </c>
      <c r="AO45" s="74">
        <v>49.144222087876528</v>
      </c>
      <c r="AP45" s="74">
        <v>51.831446373939521</v>
      </c>
      <c r="AQ45" s="74">
        <v>7.3922280322521337</v>
      </c>
      <c r="AR45" s="74">
        <v>33.007621771137806</v>
      </c>
      <c r="AS45" s="74">
        <v>224.95423805898687</v>
      </c>
      <c r="AT45" s="74">
        <v>412.82838584357449</v>
      </c>
      <c r="AU45" s="74">
        <v>77.311069905952152</v>
      </c>
      <c r="AV45" s="74">
        <v>487.42666126630178</v>
      </c>
      <c r="AW45" s="74">
        <v>315.07464208801792</v>
      </c>
      <c r="AX45" s="74">
        <v>205.0474909108662</v>
      </c>
      <c r="AY45" s="74">
        <v>28.117547574716696</v>
      </c>
      <c r="AZ45" s="74">
        <v>1.1902433991935351</v>
      </c>
      <c r="BA45" s="74">
        <v>175.05766147202539</v>
      </c>
      <c r="BB45" s="74">
        <v>669.18259399214446</v>
      </c>
      <c r="BC45" s="74">
        <v>59.693670200115392</v>
      </c>
      <c r="BD45" s="74">
        <v>69.091618476382337</v>
      </c>
      <c r="BE45" s="74">
        <v>442.30342439612241</v>
      </c>
      <c r="BF45" s="74">
        <v>189.88626984021599</v>
      </c>
      <c r="BG45" s="74">
        <v>0</v>
      </c>
      <c r="BH45" s="74">
        <v>0</v>
      </c>
      <c r="BI45" s="74">
        <v>15920.326574021236</v>
      </c>
      <c r="BJ45" s="74">
        <v>0</v>
      </c>
      <c r="BK45" s="74">
        <v>0.31249809079946306</v>
      </c>
      <c r="BL45" s="74">
        <v>4.0316641855566306</v>
      </c>
      <c r="BM45" s="74">
        <v>0</v>
      </c>
      <c r="BN45" s="74">
        <v>905.17358388390346</v>
      </c>
      <c r="BO45" s="74">
        <v>25556.581943151839</v>
      </c>
    </row>
    <row r="46" spans="1:67" x14ac:dyDescent="0.25">
      <c r="A46">
        <v>2014</v>
      </c>
      <c r="B46" s="68" t="s">
        <v>493</v>
      </c>
      <c r="C46" s="73" t="s">
        <v>556</v>
      </c>
      <c r="D46" s="68" t="s">
        <v>576</v>
      </c>
      <c r="E46" s="74">
        <v>50.021769810164663</v>
      </c>
      <c r="F46" s="74">
        <v>8.1189990372310579</v>
      </c>
      <c r="G46" s="74">
        <v>6.1062772245215173</v>
      </c>
      <c r="H46" s="74">
        <v>9.2457378662344016</v>
      </c>
      <c r="I46" s="74">
        <v>108.02550630284274</v>
      </c>
      <c r="J46" s="74">
        <v>95.564655177774924</v>
      </c>
      <c r="K46" s="74">
        <v>8.0591274162705044</v>
      </c>
      <c r="L46" s="74">
        <v>27.248137426820652</v>
      </c>
      <c r="M46" s="74">
        <v>9.2919202452105409</v>
      </c>
      <c r="N46" s="74">
        <v>102.73953880845076</v>
      </c>
      <c r="O46" s="74">
        <v>190.18885369246527</v>
      </c>
      <c r="P46" s="74">
        <v>60.406795268353839</v>
      </c>
      <c r="Q46" s="74">
        <v>19.227851518827741</v>
      </c>
      <c r="R46" s="74">
        <v>27.215783001069887</v>
      </c>
      <c r="S46" s="74">
        <v>168.19509213325966</v>
      </c>
      <c r="T46" s="74">
        <v>99.426239869945604</v>
      </c>
      <c r="U46" s="74">
        <v>349.85248493992759</v>
      </c>
      <c r="V46" s="74">
        <v>102.69449577961565</v>
      </c>
      <c r="W46" s="74">
        <v>146.83637972926559</v>
      </c>
      <c r="X46" s="74">
        <v>148.83267001690299</v>
      </c>
      <c r="Y46" s="74">
        <v>144.99613031476284</v>
      </c>
      <c r="Z46" s="74">
        <v>24.607393592378148</v>
      </c>
      <c r="AA46" s="74">
        <v>0</v>
      </c>
      <c r="AB46" s="74">
        <v>170.96163818713418</v>
      </c>
      <c r="AC46" s="74">
        <v>42.695664595352568</v>
      </c>
      <c r="AD46" s="74">
        <v>31.995447671659772</v>
      </c>
      <c r="AE46" s="74">
        <v>353.07891890663615</v>
      </c>
      <c r="AF46" s="74">
        <v>19.346874198271721</v>
      </c>
      <c r="AG46" s="74">
        <v>121.55938970232761</v>
      </c>
      <c r="AH46" s="74">
        <v>169.69792713119293</v>
      </c>
      <c r="AI46" s="74">
        <v>74.791473096224237</v>
      </c>
      <c r="AJ46" s="74">
        <v>27.417259156337224</v>
      </c>
      <c r="AK46" s="74">
        <v>24.290394949404398</v>
      </c>
      <c r="AL46" s="74">
        <v>72.071263866962667</v>
      </c>
      <c r="AM46" s="74">
        <v>9.4262264511018792</v>
      </c>
      <c r="AN46" s="74">
        <v>72.536720556050142</v>
      </c>
      <c r="AO46" s="74">
        <v>29.959048969854649</v>
      </c>
      <c r="AP46" s="74">
        <v>43.445999568546952</v>
      </c>
      <c r="AQ46" s="74">
        <v>30.329551517604749</v>
      </c>
      <c r="AR46" s="74">
        <v>21.212942656675835</v>
      </c>
      <c r="AS46" s="74">
        <v>2952.6918523831473</v>
      </c>
      <c r="AT46" s="74">
        <v>2108.0840300942286</v>
      </c>
      <c r="AU46" s="74">
        <v>1500.8768108071038</v>
      </c>
      <c r="AV46" s="74">
        <v>682.83094668444846</v>
      </c>
      <c r="AW46" s="74">
        <v>60.019822386387148</v>
      </c>
      <c r="AX46" s="74">
        <v>57.809685666111072</v>
      </c>
      <c r="AY46" s="74">
        <v>54.180036678988515</v>
      </c>
      <c r="AZ46" s="74">
        <v>0.62578160141922468</v>
      </c>
      <c r="BA46" s="74">
        <v>38.125395309415985</v>
      </c>
      <c r="BB46" s="74">
        <v>99.292964043347197</v>
      </c>
      <c r="BC46" s="74">
        <v>218.85476489059653</v>
      </c>
      <c r="BD46" s="74">
        <v>145.94005401209307</v>
      </c>
      <c r="BE46" s="74">
        <v>154.54052587573983</v>
      </c>
      <c r="BF46" s="74">
        <v>105.86645233056763</v>
      </c>
      <c r="BG46" s="74">
        <v>0</v>
      </c>
      <c r="BH46" s="74">
        <v>0</v>
      </c>
      <c r="BI46" s="74">
        <v>5346.7594833902131</v>
      </c>
      <c r="BJ46" s="74">
        <v>0</v>
      </c>
      <c r="BK46" s="74">
        <v>0</v>
      </c>
      <c r="BL46" s="74">
        <v>16.234816164929391</v>
      </c>
      <c r="BM46" s="74">
        <v>0</v>
      </c>
      <c r="BN46" s="74">
        <v>562.30643420581589</v>
      </c>
      <c r="BO46" s="74">
        <v>17326.758436878179</v>
      </c>
    </row>
    <row r="47" spans="1:67" x14ac:dyDescent="0.25">
      <c r="A47">
        <v>2014</v>
      </c>
      <c r="B47" s="68" t="s">
        <v>494</v>
      </c>
      <c r="C47" s="73" t="s">
        <v>557</v>
      </c>
      <c r="D47" s="68" t="s">
        <v>576</v>
      </c>
      <c r="E47" s="74">
        <v>23.333133225494787</v>
      </c>
      <c r="F47" s="74">
        <v>10.916500023034159</v>
      </c>
      <c r="G47" s="74">
        <v>4.5354765443831129</v>
      </c>
      <c r="H47" s="74">
        <v>10.672375335393316</v>
      </c>
      <c r="I47" s="74">
        <v>425.8608227913258</v>
      </c>
      <c r="J47" s="74">
        <v>710.70646142435396</v>
      </c>
      <c r="K47" s="74">
        <v>22.818856080543721</v>
      </c>
      <c r="L47" s="74">
        <v>50.933494844685598</v>
      </c>
      <c r="M47" s="74">
        <v>135.48469467873343</v>
      </c>
      <c r="N47" s="74">
        <v>192.24628081070171</v>
      </c>
      <c r="O47" s="74">
        <v>542.17744470188131</v>
      </c>
      <c r="P47" s="74">
        <v>188.14220515093834</v>
      </c>
      <c r="Q47" s="74">
        <v>40.289075817845166</v>
      </c>
      <c r="R47" s="74">
        <v>49.163085731130586</v>
      </c>
      <c r="S47" s="74">
        <v>198.96167923031393</v>
      </c>
      <c r="T47" s="74">
        <v>147.12862783430563</v>
      </c>
      <c r="U47" s="74">
        <v>507.69793238811502</v>
      </c>
      <c r="V47" s="74">
        <v>352.91327113592803</v>
      </c>
      <c r="W47" s="74">
        <v>264.04918810241134</v>
      </c>
      <c r="X47" s="74">
        <v>310.79350855319785</v>
      </c>
      <c r="Y47" s="74">
        <v>174.99169457368205</v>
      </c>
      <c r="Z47" s="74">
        <v>175.29098845315931</v>
      </c>
      <c r="AA47" s="74">
        <v>0</v>
      </c>
      <c r="AB47" s="74">
        <v>115.11209337004286</v>
      </c>
      <c r="AC47" s="74">
        <v>90.639327746924437</v>
      </c>
      <c r="AD47" s="74">
        <v>165.46004751477162</v>
      </c>
      <c r="AE47" s="74">
        <v>1011.2087539012007</v>
      </c>
      <c r="AF47" s="74">
        <v>553.38794027924587</v>
      </c>
      <c r="AG47" s="74">
        <v>3477.0284178924903</v>
      </c>
      <c r="AH47" s="74">
        <v>4853.9596530641711</v>
      </c>
      <c r="AI47" s="74">
        <v>423.06756820364632</v>
      </c>
      <c r="AJ47" s="74">
        <v>35.201567188389639</v>
      </c>
      <c r="AK47" s="74">
        <v>47.414473121127635</v>
      </c>
      <c r="AL47" s="74">
        <v>929.76115153498949</v>
      </c>
      <c r="AM47" s="74">
        <v>13.717044479654998</v>
      </c>
      <c r="AN47" s="74">
        <v>2404.3128944743453</v>
      </c>
      <c r="AO47" s="74">
        <v>497.86876690694351</v>
      </c>
      <c r="AP47" s="74">
        <v>443.27123788277294</v>
      </c>
      <c r="AQ47" s="74">
        <v>258.47968337708636</v>
      </c>
      <c r="AR47" s="74">
        <v>565.61403449508282</v>
      </c>
      <c r="AS47" s="74">
        <v>2028.5271526973163</v>
      </c>
      <c r="AT47" s="74">
        <v>482.04180788004697</v>
      </c>
      <c r="AU47" s="74">
        <v>687.82499542814742</v>
      </c>
      <c r="AV47" s="74">
        <v>1376.3548694429956</v>
      </c>
      <c r="AW47" s="74">
        <v>1198.5943074040297</v>
      </c>
      <c r="AX47" s="74">
        <v>615.44825957067428</v>
      </c>
      <c r="AY47" s="74">
        <v>117.49352994402213</v>
      </c>
      <c r="AZ47" s="74">
        <v>6.9897275111624024</v>
      </c>
      <c r="BA47" s="74">
        <v>445.22084032135149</v>
      </c>
      <c r="BB47" s="74">
        <v>564.8603821893546</v>
      </c>
      <c r="BC47" s="74">
        <v>860.12193902145361</v>
      </c>
      <c r="BD47" s="74">
        <v>1011.6621117095691</v>
      </c>
      <c r="BE47" s="74">
        <v>1747.9683789551914</v>
      </c>
      <c r="BF47" s="74">
        <v>1089.2907266279292</v>
      </c>
      <c r="BG47" s="74">
        <v>0</v>
      </c>
      <c r="BH47" s="74">
        <v>0</v>
      </c>
      <c r="BI47" s="74">
        <v>85510.482441949978</v>
      </c>
      <c r="BJ47" s="74">
        <v>0</v>
      </c>
      <c r="BK47" s="74">
        <v>15.98602207580165</v>
      </c>
      <c r="BL47" s="74">
        <v>7367.3599599695053</v>
      </c>
      <c r="BM47" s="74">
        <v>0.43749669662405399</v>
      </c>
      <c r="BN47" s="74">
        <v>1068.3028787367789</v>
      </c>
      <c r="BO47" s="74">
        <v>126619.57928099616</v>
      </c>
    </row>
    <row r="48" spans="1:67" x14ac:dyDescent="0.25">
      <c r="A48">
        <v>2014</v>
      </c>
      <c r="B48" s="68" t="s">
        <v>495</v>
      </c>
      <c r="C48" s="73" t="s">
        <v>558</v>
      </c>
      <c r="D48" s="68" t="s">
        <v>576</v>
      </c>
      <c r="E48" s="74">
        <v>22.452881495393299</v>
      </c>
      <c r="F48" s="74">
        <v>3.3905480344502594</v>
      </c>
      <c r="G48" s="74">
        <v>11.535484113731918</v>
      </c>
      <c r="H48" s="74">
        <v>6.9269636300991717</v>
      </c>
      <c r="I48" s="74">
        <v>244.44220608097336</v>
      </c>
      <c r="J48" s="74">
        <v>259.44405393297416</v>
      </c>
      <c r="K48" s="74">
        <v>7.8412575738055672</v>
      </c>
      <c r="L48" s="74">
        <v>48.269880682926782</v>
      </c>
      <c r="M48" s="74">
        <v>73.778365765506464</v>
      </c>
      <c r="N48" s="74">
        <v>288.53585344420605</v>
      </c>
      <c r="O48" s="74">
        <v>642.97249518538172</v>
      </c>
      <c r="P48" s="74">
        <v>278.86059465811201</v>
      </c>
      <c r="Q48" s="74">
        <v>26.185530488806343</v>
      </c>
      <c r="R48" s="74">
        <v>48.437276272238201</v>
      </c>
      <c r="S48" s="74">
        <v>582.87983602593067</v>
      </c>
      <c r="T48" s="74">
        <v>247.43017304739072</v>
      </c>
      <c r="U48" s="74">
        <v>975.94566188427177</v>
      </c>
      <c r="V48" s="74">
        <v>144.04348591153075</v>
      </c>
      <c r="W48" s="74">
        <v>201.84142151409674</v>
      </c>
      <c r="X48" s="74">
        <v>643.29784832381154</v>
      </c>
      <c r="Y48" s="74">
        <v>135.28556657990364</v>
      </c>
      <c r="Z48" s="74">
        <v>25.993387323158171</v>
      </c>
      <c r="AA48" s="74">
        <v>0</v>
      </c>
      <c r="AB48" s="74">
        <v>160.73722462034044</v>
      </c>
      <c r="AC48" s="74">
        <v>76.53567632380323</v>
      </c>
      <c r="AD48" s="74">
        <v>116.20688392356885</v>
      </c>
      <c r="AE48" s="74">
        <v>651.40156739766235</v>
      </c>
      <c r="AF48" s="74">
        <v>99.239507915830202</v>
      </c>
      <c r="AG48" s="74">
        <v>623.5374253355476</v>
      </c>
      <c r="AH48" s="74">
        <v>870.46341881626518</v>
      </c>
      <c r="AI48" s="74">
        <v>94.109261806205012</v>
      </c>
      <c r="AJ48" s="74">
        <v>33.877063211018012</v>
      </c>
      <c r="AK48" s="74">
        <v>5.0073256943681068</v>
      </c>
      <c r="AL48" s="74">
        <v>567.50034407094165</v>
      </c>
      <c r="AM48" s="74">
        <v>3.4735543301753107</v>
      </c>
      <c r="AN48" s="74">
        <v>81.02863363031598</v>
      </c>
      <c r="AO48" s="74">
        <v>503.40465246730355</v>
      </c>
      <c r="AP48" s="74">
        <v>584.11351681289045</v>
      </c>
      <c r="AQ48" s="74">
        <v>165.19979508954393</v>
      </c>
      <c r="AR48" s="74">
        <v>441.53372881544192</v>
      </c>
      <c r="AS48" s="74">
        <v>1594.8842765808174</v>
      </c>
      <c r="AT48" s="74">
        <v>357.30617210454295</v>
      </c>
      <c r="AU48" s="74">
        <v>339.48246375645101</v>
      </c>
      <c r="AV48" s="74">
        <v>64.02509607320259</v>
      </c>
      <c r="AW48" s="74">
        <v>256.10357591830763</v>
      </c>
      <c r="AX48" s="74">
        <v>209.25849684526085</v>
      </c>
      <c r="AY48" s="74">
        <v>87.382489883818209</v>
      </c>
      <c r="AZ48" s="74">
        <v>1.8849044644526631</v>
      </c>
      <c r="BA48" s="74">
        <v>171.02710244325206</v>
      </c>
      <c r="BB48" s="74">
        <v>200.51750850501094</v>
      </c>
      <c r="BC48" s="74">
        <v>274.23267368794365</v>
      </c>
      <c r="BD48" s="74">
        <v>127.71461664792422</v>
      </c>
      <c r="BE48" s="74">
        <v>233.08667351013099</v>
      </c>
      <c r="BF48" s="74">
        <v>214.98563299132783</v>
      </c>
      <c r="BG48" s="74">
        <v>0</v>
      </c>
      <c r="BH48" s="74">
        <v>0</v>
      </c>
      <c r="BI48" s="74">
        <v>889.60026474339043</v>
      </c>
      <c r="BJ48" s="74">
        <v>0</v>
      </c>
      <c r="BK48" s="74">
        <v>10.095097465135758</v>
      </c>
      <c r="BL48" s="74">
        <v>13.557443795548862</v>
      </c>
      <c r="BM48" s="74">
        <v>1.2376748712125E-2</v>
      </c>
      <c r="BN48" s="74">
        <v>3331.4760703524876</v>
      </c>
      <c r="BO48" s="74">
        <v>18373.793288747605</v>
      </c>
    </row>
    <row r="49" spans="1:67" x14ac:dyDescent="0.25">
      <c r="A49">
        <v>2014</v>
      </c>
      <c r="B49" s="68" t="s">
        <v>496</v>
      </c>
      <c r="C49" s="73" t="s">
        <v>559</v>
      </c>
      <c r="D49" s="68" t="s">
        <v>576</v>
      </c>
      <c r="E49" s="74">
        <v>26.59654875302796</v>
      </c>
      <c r="F49" s="74">
        <v>0.63711904538998343</v>
      </c>
      <c r="G49" s="74">
        <v>7.249023852867956</v>
      </c>
      <c r="H49" s="74">
        <v>5.7396803560017551</v>
      </c>
      <c r="I49" s="74">
        <v>157.97122328257146</v>
      </c>
      <c r="J49" s="74">
        <v>135.89580142676797</v>
      </c>
      <c r="K49" s="74">
        <v>6.9730680901824789</v>
      </c>
      <c r="L49" s="74">
        <v>39.33682975658536</v>
      </c>
      <c r="M49" s="74">
        <v>26.649036218712862</v>
      </c>
      <c r="N49" s="74">
        <v>438.16107971628924</v>
      </c>
      <c r="O49" s="74">
        <v>836.2700866185711</v>
      </c>
      <c r="P49" s="74">
        <v>30.351203059427089</v>
      </c>
      <c r="Q49" s="74">
        <v>71.938562964906268</v>
      </c>
      <c r="R49" s="74">
        <v>70.954914221296278</v>
      </c>
      <c r="S49" s="74">
        <v>703.27580599943258</v>
      </c>
      <c r="T49" s="74">
        <v>301.08134698778173</v>
      </c>
      <c r="U49" s="74">
        <v>2124.6387979918354</v>
      </c>
      <c r="V49" s="74">
        <v>306.98209366981314</v>
      </c>
      <c r="W49" s="74">
        <v>669.7980424499591</v>
      </c>
      <c r="X49" s="74">
        <v>2088.4846277852953</v>
      </c>
      <c r="Y49" s="74">
        <v>288.425190504895</v>
      </c>
      <c r="Z49" s="74">
        <v>84.448453389246808</v>
      </c>
      <c r="AA49" s="74">
        <v>0</v>
      </c>
      <c r="AB49" s="74">
        <v>362.4009251164029</v>
      </c>
      <c r="AC49" s="74">
        <v>72.194089367951293</v>
      </c>
      <c r="AD49" s="74">
        <v>194.17871804663349</v>
      </c>
      <c r="AE49" s="74">
        <v>10532.532304563932</v>
      </c>
      <c r="AF49" s="74">
        <v>8.927627300535887</v>
      </c>
      <c r="AG49" s="74">
        <v>56.095560913494687</v>
      </c>
      <c r="AH49" s="74">
        <v>78.30954504210284</v>
      </c>
      <c r="AI49" s="74">
        <v>12.4152974706781</v>
      </c>
      <c r="AJ49" s="74">
        <v>4.3932377606537818</v>
      </c>
      <c r="AK49" s="74">
        <v>0.90562284246030489</v>
      </c>
      <c r="AL49" s="74">
        <v>20.261763881194963</v>
      </c>
      <c r="AM49" s="74">
        <v>1.1294058084523608</v>
      </c>
      <c r="AN49" s="74">
        <v>44.440357216870133</v>
      </c>
      <c r="AO49" s="74">
        <v>239.69885200373403</v>
      </c>
      <c r="AP49" s="74">
        <v>420.85298295404101</v>
      </c>
      <c r="AQ49" s="74">
        <v>71.668011776580656</v>
      </c>
      <c r="AR49" s="74">
        <v>193.69721199130626</v>
      </c>
      <c r="AS49" s="74">
        <v>90.763355333032635</v>
      </c>
      <c r="AT49" s="74">
        <v>11.512881896854326</v>
      </c>
      <c r="AU49" s="74">
        <v>8.8790934619899353</v>
      </c>
      <c r="AV49" s="74">
        <v>6.0374871976165796</v>
      </c>
      <c r="AW49" s="74">
        <v>53.98580558026034</v>
      </c>
      <c r="AX49" s="74">
        <v>928.78741156950764</v>
      </c>
      <c r="AY49" s="74">
        <v>522.15658060846272</v>
      </c>
      <c r="AZ49" s="74">
        <v>5.5183073144344297</v>
      </c>
      <c r="BA49" s="74">
        <v>63.818477552089824</v>
      </c>
      <c r="BB49" s="74">
        <v>171.59128394131849</v>
      </c>
      <c r="BC49" s="74">
        <v>177.1589471555462</v>
      </c>
      <c r="BD49" s="74">
        <v>172.87908378929691</v>
      </c>
      <c r="BE49" s="74">
        <v>89.682999204008979</v>
      </c>
      <c r="BF49" s="74">
        <v>21.202488159660422</v>
      </c>
      <c r="BG49" s="74">
        <v>0</v>
      </c>
      <c r="BH49" s="74">
        <v>0</v>
      </c>
      <c r="BI49" s="74">
        <v>673.92490993203307</v>
      </c>
      <c r="BJ49" s="74">
        <v>0</v>
      </c>
      <c r="BK49" s="74">
        <v>2.2198280036520051</v>
      </c>
      <c r="BL49" s="74">
        <v>152.82717047007949</v>
      </c>
      <c r="BM49" s="74">
        <v>4.9542449356016684E-2</v>
      </c>
      <c r="BN49" s="74">
        <v>6755.4928000629543</v>
      </c>
      <c r="BO49" s="74">
        <v>30644.448503880056</v>
      </c>
    </row>
    <row r="50" spans="1:67" x14ac:dyDescent="0.25">
      <c r="A50">
        <v>2014</v>
      </c>
      <c r="B50" s="68" t="s">
        <v>497</v>
      </c>
      <c r="C50" s="73" t="s">
        <v>560</v>
      </c>
      <c r="D50" s="68" t="s">
        <v>576</v>
      </c>
      <c r="E50" s="74">
        <v>1.123280948506709</v>
      </c>
      <c r="F50" s="74">
        <v>1.1247638526702354E-2</v>
      </c>
      <c r="G50" s="74">
        <v>0.72289202425183741</v>
      </c>
      <c r="H50" s="74">
        <v>6.5741219424452046E-2</v>
      </c>
      <c r="I50" s="74">
        <v>31.45768637010001</v>
      </c>
      <c r="J50" s="74">
        <v>16.671887623357801</v>
      </c>
      <c r="K50" s="74">
        <v>0.49666363216561504</v>
      </c>
      <c r="L50" s="74">
        <v>2.8999855187333794</v>
      </c>
      <c r="M50" s="74">
        <v>3.4756192779174278</v>
      </c>
      <c r="N50" s="74">
        <v>31.189601686520266</v>
      </c>
      <c r="O50" s="74">
        <v>195.18045572400041</v>
      </c>
      <c r="P50" s="74">
        <v>180.7649082383835</v>
      </c>
      <c r="Q50" s="74">
        <v>15.190525487728616</v>
      </c>
      <c r="R50" s="74">
        <v>9.1048601545480974</v>
      </c>
      <c r="S50" s="74">
        <v>53.471457278207055</v>
      </c>
      <c r="T50" s="74">
        <v>20.313977791197829</v>
      </c>
      <c r="U50" s="74">
        <v>1575.26059209408</v>
      </c>
      <c r="V50" s="74">
        <v>102.04532835812539</v>
      </c>
      <c r="W50" s="74">
        <v>160.66837495117917</v>
      </c>
      <c r="X50" s="74">
        <v>382.87487340459097</v>
      </c>
      <c r="Y50" s="74">
        <v>68.789430258281172</v>
      </c>
      <c r="Z50" s="74">
        <v>8.1411082812533895</v>
      </c>
      <c r="AA50" s="74">
        <v>0</v>
      </c>
      <c r="AB50" s="74">
        <v>39.44412213527562</v>
      </c>
      <c r="AC50" s="74">
        <v>4.3685355251950311</v>
      </c>
      <c r="AD50" s="74">
        <v>2.6532669585948807</v>
      </c>
      <c r="AE50" s="74">
        <v>80.001744499150135</v>
      </c>
      <c r="AF50" s="74">
        <v>2.8998346600709288</v>
      </c>
      <c r="AG50" s="74">
        <v>18.222563590096865</v>
      </c>
      <c r="AH50" s="74">
        <v>25.43842808322422</v>
      </c>
      <c r="AI50" s="74">
        <v>4.9533707781651053</v>
      </c>
      <c r="AJ50" s="74">
        <v>8.6223379013601359E-2</v>
      </c>
      <c r="AK50" s="74">
        <v>0.1368006315857451</v>
      </c>
      <c r="AL50" s="74">
        <v>5.4268460594134931</v>
      </c>
      <c r="AM50" s="74">
        <v>1.3751460932937542E-2</v>
      </c>
      <c r="AN50" s="74">
        <v>1.9214461597944346</v>
      </c>
      <c r="AO50" s="74">
        <v>7.3601747586350976</v>
      </c>
      <c r="AP50" s="74">
        <v>5.5701409443398973</v>
      </c>
      <c r="AQ50" s="74">
        <v>11.314263427131458</v>
      </c>
      <c r="AR50" s="74">
        <v>74.001019802237749</v>
      </c>
      <c r="AS50" s="74">
        <v>1.5694397345246873</v>
      </c>
      <c r="AT50" s="74">
        <v>0.35982399359720069</v>
      </c>
      <c r="AU50" s="74">
        <v>3.095540921862487</v>
      </c>
      <c r="AV50" s="74">
        <v>2.6240108889515845</v>
      </c>
      <c r="AW50" s="74">
        <v>6.076013900620854</v>
      </c>
      <c r="AX50" s="74">
        <v>42.076782420081713</v>
      </c>
      <c r="AY50" s="74">
        <v>25.332089477662151</v>
      </c>
      <c r="AZ50" s="74">
        <v>5.8432792270825269E-2</v>
      </c>
      <c r="BA50" s="74">
        <v>3.120728198411975</v>
      </c>
      <c r="BB50" s="74">
        <v>7.265952971195424</v>
      </c>
      <c r="BC50" s="74">
        <v>0.67878996026251226</v>
      </c>
      <c r="BD50" s="74">
        <v>1.2691073587889847</v>
      </c>
      <c r="BE50" s="74">
        <v>1.9427857659835261</v>
      </c>
      <c r="BF50" s="74">
        <v>2.0052729042617687</v>
      </c>
      <c r="BG50" s="74">
        <v>0</v>
      </c>
      <c r="BH50" s="74">
        <v>0</v>
      </c>
      <c r="BI50" s="74">
        <v>60.168786926571009</v>
      </c>
      <c r="BJ50" s="74">
        <v>0</v>
      </c>
      <c r="BK50" s="74">
        <v>0.57412864396277186</v>
      </c>
      <c r="BL50" s="74">
        <v>36039.519904425018</v>
      </c>
      <c r="BM50" s="74">
        <v>3.1828620200819766E-2</v>
      </c>
      <c r="BN50" s="74">
        <v>3600.5262401670102</v>
      </c>
      <c r="BO50" s="74">
        <v>42942.028690885185</v>
      </c>
    </row>
    <row r="51" spans="1:67" x14ac:dyDescent="0.25">
      <c r="A51">
        <v>2014</v>
      </c>
      <c r="B51" s="68" t="s">
        <v>498</v>
      </c>
      <c r="C51" s="73" t="s">
        <v>561</v>
      </c>
      <c r="D51" s="68" t="s">
        <v>576</v>
      </c>
      <c r="E51" s="74">
        <v>0.46349100499129509</v>
      </c>
      <c r="F51" s="74">
        <v>0.58251723237049013</v>
      </c>
      <c r="G51" s="74">
        <v>3.9575168699032943E-2</v>
      </c>
      <c r="H51" s="74">
        <v>8.2617758520632897E-2</v>
      </c>
      <c r="I51" s="74">
        <v>46.410780734703124</v>
      </c>
      <c r="J51" s="74">
        <v>18.936408915698077</v>
      </c>
      <c r="K51" s="74">
        <v>0.43132004083741221</v>
      </c>
      <c r="L51" s="74">
        <v>5.0678208547791312</v>
      </c>
      <c r="M51" s="74">
        <v>2.3806276444595809</v>
      </c>
      <c r="N51" s="74">
        <v>19.596891901704431</v>
      </c>
      <c r="O51" s="74">
        <v>30.434339291996217</v>
      </c>
      <c r="P51" s="74">
        <v>6.9920990265168372</v>
      </c>
      <c r="Q51" s="74">
        <v>2.2403267780932112</v>
      </c>
      <c r="R51" s="74">
        <v>3.040282673739688</v>
      </c>
      <c r="S51" s="74">
        <v>13.476739264662999</v>
      </c>
      <c r="T51" s="74">
        <v>14.525352452857684</v>
      </c>
      <c r="U51" s="74">
        <v>102.45899726282326</v>
      </c>
      <c r="V51" s="74">
        <v>15.200312335265066</v>
      </c>
      <c r="W51" s="74">
        <v>14.175132467950892</v>
      </c>
      <c r="X51" s="74">
        <v>87.602137967869737</v>
      </c>
      <c r="Y51" s="74">
        <v>7.1396624172933389</v>
      </c>
      <c r="Z51" s="74">
        <v>3.047678288321424</v>
      </c>
      <c r="AA51" s="74">
        <v>0</v>
      </c>
      <c r="AB51" s="74">
        <v>12.707164049175553</v>
      </c>
      <c r="AC51" s="74">
        <v>1.686099847754563</v>
      </c>
      <c r="AD51" s="74">
        <v>15.020827629309663</v>
      </c>
      <c r="AE51" s="74">
        <v>37.955057607027335</v>
      </c>
      <c r="AF51" s="74">
        <v>15.659375949905129</v>
      </c>
      <c r="AG51" s="74">
        <v>98.390303775094551</v>
      </c>
      <c r="AH51" s="74">
        <v>137.35368317987829</v>
      </c>
      <c r="AI51" s="74">
        <v>5.1598231763306215</v>
      </c>
      <c r="AJ51" s="74">
        <v>1.100199494913114</v>
      </c>
      <c r="AK51" s="74">
        <v>0.37599411797148186</v>
      </c>
      <c r="AL51" s="74">
        <v>36.995207613350196</v>
      </c>
      <c r="AM51" s="74">
        <v>0.73461097016674914</v>
      </c>
      <c r="AN51" s="74">
        <v>13.248450540311797</v>
      </c>
      <c r="AO51" s="74">
        <v>45.370804600808732</v>
      </c>
      <c r="AP51" s="74">
        <v>24.968262205989383</v>
      </c>
      <c r="AQ51" s="74">
        <v>36.90390002425444</v>
      </c>
      <c r="AR51" s="74">
        <v>28.889046561447316</v>
      </c>
      <c r="AS51" s="74">
        <v>241.23434686139208</v>
      </c>
      <c r="AT51" s="74">
        <v>97.016233545074257</v>
      </c>
      <c r="AU51" s="74">
        <v>33.110446960406009</v>
      </c>
      <c r="AV51" s="74">
        <v>8.8074931651735646</v>
      </c>
      <c r="AW51" s="74">
        <v>1.9290054561102479</v>
      </c>
      <c r="AX51" s="74">
        <v>5.1435929175840567</v>
      </c>
      <c r="AY51" s="74">
        <v>1.6509877659548402</v>
      </c>
      <c r="AZ51" s="74">
        <v>7.0746220202400581E-2</v>
      </c>
      <c r="BA51" s="74">
        <v>10.531789319624837</v>
      </c>
      <c r="BB51" s="74">
        <v>4.8481008010564084</v>
      </c>
      <c r="BC51" s="74">
        <v>50.676868702558863</v>
      </c>
      <c r="BD51" s="74">
        <v>39.240768770676624</v>
      </c>
      <c r="BE51" s="74">
        <v>4.0176742317390675</v>
      </c>
      <c r="BF51" s="74">
        <v>18.933109135413236</v>
      </c>
      <c r="BG51" s="74">
        <v>0</v>
      </c>
      <c r="BH51" s="74">
        <v>0</v>
      </c>
      <c r="BI51" s="74">
        <v>20.207239849229087</v>
      </c>
      <c r="BJ51" s="74">
        <v>0</v>
      </c>
      <c r="BK51" s="74">
        <v>0.18592925110802463</v>
      </c>
      <c r="BL51" s="74">
        <v>0.59773489650576528</v>
      </c>
      <c r="BM51" s="74">
        <v>-2.390919184683921E-2</v>
      </c>
      <c r="BN51" s="74">
        <v>867.50076935224263</v>
      </c>
      <c r="BO51" s="74">
        <v>2312.5228508380492</v>
      </c>
    </row>
    <row r="52" spans="1:67" x14ac:dyDescent="0.25">
      <c r="A52">
        <v>2014</v>
      </c>
      <c r="B52" s="68" t="s">
        <v>499</v>
      </c>
      <c r="C52" s="73" t="s">
        <v>562</v>
      </c>
      <c r="D52" s="68" t="s">
        <v>576</v>
      </c>
      <c r="E52" s="74">
        <v>2.5344689482763125</v>
      </c>
      <c r="F52" s="74">
        <v>0.14973794698788156</v>
      </c>
      <c r="G52" s="74">
        <v>3.1522768636942189</v>
      </c>
      <c r="H52" s="74">
        <v>1.353800999406686</v>
      </c>
      <c r="I52" s="74">
        <v>92.746762971133748</v>
      </c>
      <c r="J52" s="74">
        <v>186.79307688655791</v>
      </c>
      <c r="K52" s="74">
        <v>2.1468494487356415</v>
      </c>
      <c r="L52" s="74">
        <v>16.016744102437897</v>
      </c>
      <c r="M52" s="74">
        <v>16.14777185402583</v>
      </c>
      <c r="N52" s="74">
        <v>61.303494449448564</v>
      </c>
      <c r="O52" s="74">
        <v>244.29584895797342</v>
      </c>
      <c r="P52" s="74">
        <v>7.5508097023954441</v>
      </c>
      <c r="Q52" s="74">
        <v>7.7113830722933772</v>
      </c>
      <c r="R52" s="74">
        <v>11.907361637011476</v>
      </c>
      <c r="S52" s="74">
        <v>399.14607575167213</v>
      </c>
      <c r="T52" s="74">
        <v>113.08494999186703</v>
      </c>
      <c r="U52" s="74">
        <v>280.79088802041184</v>
      </c>
      <c r="V52" s="74">
        <v>38.257649919657567</v>
      </c>
      <c r="W52" s="74">
        <v>45.412958794932976</v>
      </c>
      <c r="X52" s="74">
        <v>37.203561941514856</v>
      </c>
      <c r="Y52" s="74">
        <v>209.08729068661242</v>
      </c>
      <c r="Z52" s="74">
        <v>13.875879633539823</v>
      </c>
      <c r="AA52" s="74">
        <v>0</v>
      </c>
      <c r="AB52" s="74">
        <v>366.23291098603738</v>
      </c>
      <c r="AC52" s="74">
        <v>51.055348775852977</v>
      </c>
      <c r="AD52" s="74">
        <v>462.43794758660971</v>
      </c>
      <c r="AE52" s="74">
        <v>319.3604222377283</v>
      </c>
      <c r="AF52" s="74">
        <v>85.152967044482537</v>
      </c>
      <c r="AG52" s="74">
        <v>535.03123861653421</v>
      </c>
      <c r="AH52" s="74">
        <v>746.90774380972937</v>
      </c>
      <c r="AI52" s="74">
        <v>314.18097747711857</v>
      </c>
      <c r="AJ52" s="74">
        <v>2.9031236201088344</v>
      </c>
      <c r="AK52" s="74">
        <v>32.419745642240876</v>
      </c>
      <c r="AL52" s="74">
        <v>620.92214743474892</v>
      </c>
      <c r="AM52" s="74">
        <v>58.823886531080817</v>
      </c>
      <c r="AN52" s="74">
        <v>19.242729100460359</v>
      </c>
      <c r="AO52" s="74">
        <v>52.407775870265105</v>
      </c>
      <c r="AP52" s="74">
        <v>234.47855711597035</v>
      </c>
      <c r="AQ52" s="74">
        <v>294.83048292032066</v>
      </c>
      <c r="AR52" s="74">
        <v>677.54016060565482</v>
      </c>
      <c r="AS52" s="74">
        <v>1232.8572166870945</v>
      </c>
      <c r="AT52" s="74">
        <v>230.81372955489144</v>
      </c>
      <c r="AU52" s="74">
        <v>172.35906830221472</v>
      </c>
      <c r="AV52" s="74">
        <v>15.774314044521725</v>
      </c>
      <c r="AW52" s="74">
        <v>23.630058269183074</v>
      </c>
      <c r="AX52" s="74">
        <v>176.90158607194564</v>
      </c>
      <c r="AY52" s="74">
        <v>36.552413986614468</v>
      </c>
      <c r="AZ52" s="74">
        <v>0.24424539270281706</v>
      </c>
      <c r="BA52" s="74">
        <v>122.41073572831304</v>
      </c>
      <c r="BB52" s="74">
        <v>111.57557419126634</v>
      </c>
      <c r="BC52" s="74">
        <v>510.02979718971466</v>
      </c>
      <c r="BD52" s="74">
        <v>205.95745614259096</v>
      </c>
      <c r="BE52" s="74">
        <v>18.800280305236747</v>
      </c>
      <c r="BF52" s="74">
        <v>210.95021831211719</v>
      </c>
      <c r="BG52" s="74">
        <v>0</v>
      </c>
      <c r="BH52" s="74">
        <v>0</v>
      </c>
      <c r="BI52" s="74">
        <v>1215.9624248540745</v>
      </c>
      <c r="BJ52" s="74">
        <v>0</v>
      </c>
      <c r="BK52" s="74">
        <v>0.9923534000783969</v>
      </c>
      <c r="BL52" s="74">
        <v>22.583414877926966</v>
      </c>
      <c r="BM52" s="74">
        <v>-7.393178459247138E-3</v>
      </c>
      <c r="BN52" s="74">
        <v>8165.8906952655389</v>
      </c>
      <c r="BO52" s="74">
        <v>19138.875997353109</v>
      </c>
    </row>
    <row r="53" spans="1:67" x14ac:dyDescent="0.25">
      <c r="A53">
        <v>2014</v>
      </c>
      <c r="B53" s="68" t="s">
        <v>500</v>
      </c>
      <c r="C53" s="73" t="s">
        <v>563</v>
      </c>
      <c r="D53" s="68" t="s">
        <v>576</v>
      </c>
      <c r="E53" s="74">
        <v>28.958416039247435</v>
      </c>
      <c r="F53" s="74">
        <v>1.1393958720155726</v>
      </c>
      <c r="G53" s="74">
        <v>30.150753395975684</v>
      </c>
      <c r="H53" s="74">
        <v>48.92168249499781</v>
      </c>
      <c r="I53" s="74">
        <v>360.77710158437782</v>
      </c>
      <c r="J53" s="74">
        <v>399.06079537441923</v>
      </c>
      <c r="K53" s="74">
        <v>12.603574074420168</v>
      </c>
      <c r="L53" s="74">
        <v>115.88158731369666</v>
      </c>
      <c r="M53" s="74">
        <v>136.51373045103779</v>
      </c>
      <c r="N53" s="74">
        <v>539.8175961838017</v>
      </c>
      <c r="O53" s="74">
        <v>1013.4009999931184</v>
      </c>
      <c r="P53" s="74">
        <v>39.826087100651456</v>
      </c>
      <c r="Q53" s="74">
        <v>75.803221527279646</v>
      </c>
      <c r="R53" s="74">
        <v>96.153101328184249</v>
      </c>
      <c r="S53" s="74">
        <v>1350.0507473411221</v>
      </c>
      <c r="T53" s="74">
        <v>409.98122517847668</v>
      </c>
      <c r="U53" s="74">
        <v>1309.632525287821</v>
      </c>
      <c r="V53" s="74">
        <v>286.55047418033013</v>
      </c>
      <c r="W53" s="74">
        <v>259.49877244697757</v>
      </c>
      <c r="X53" s="74">
        <v>491.28456198221579</v>
      </c>
      <c r="Y53" s="74">
        <v>288.21877304612781</v>
      </c>
      <c r="Z53" s="74">
        <v>66.482169864198937</v>
      </c>
      <c r="AA53" s="74">
        <v>0</v>
      </c>
      <c r="AB53" s="74">
        <v>1523.451863347118</v>
      </c>
      <c r="AC53" s="74">
        <v>265.4392026379594</v>
      </c>
      <c r="AD53" s="74">
        <v>898.80937334452915</v>
      </c>
      <c r="AE53" s="74">
        <v>804.65855837958384</v>
      </c>
      <c r="AF53" s="74">
        <v>364.76625859117911</v>
      </c>
      <c r="AG53" s="74">
        <v>2291.8987311334017</v>
      </c>
      <c r="AH53" s="74">
        <v>3199.5070566255595</v>
      </c>
      <c r="AI53" s="74">
        <v>1486.9175408591097</v>
      </c>
      <c r="AJ53" s="74">
        <v>1185.4108693828464</v>
      </c>
      <c r="AK53" s="74">
        <v>492.47455272528958</v>
      </c>
      <c r="AL53" s="74">
        <v>3376.4472653361931</v>
      </c>
      <c r="AM53" s="74">
        <v>320.28582706639116</v>
      </c>
      <c r="AN53" s="74">
        <v>314.71865215115622</v>
      </c>
      <c r="AO53" s="74">
        <v>446.64147591819909</v>
      </c>
      <c r="AP53" s="74">
        <v>904.81454835430168</v>
      </c>
      <c r="AQ53" s="74">
        <v>1207.4699734712485</v>
      </c>
      <c r="AR53" s="74">
        <v>720.82165865013769</v>
      </c>
      <c r="AS53" s="74">
        <v>3981.8711432821269</v>
      </c>
      <c r="AT53" s="74">
        <v>1690.9417661653783</v>
      </c>
      <c r="AU53" s="74">
        <v>644.53090134096328</v>
      </c>
      <c r="AV53" s="74">
        <v>456.66714497604238</v>
      </c>
      <c r="AW53" s="74">
        <v>161.65698574158972</v>
      </c>
      <c r="AX53" s="74">
        <v>988.38635612929897</v>
      </c>
      <c r="AY53" s="74">
        <v>419.20151318718422</v>
      </c>
      <c r="AZ53" s="74">
        <v>1.7408549992373388</v>
      </c>
      <c r="BA53" s="74">
        <v>974.77056396923933</v>
      </c>
      <c r="BB53" s="74">
        <v>1418.2323426807841</v>
      </c>
      <c r="BC53" s="74">
        <v>3080.5377308982443</v>
      </c>
      <c r="BD53" s="74">
        <v>558.94092030945819</v>
      </c>
      <c r="BE53" s="74">
        <v>660.44633543921657</v>
      </c>
      <c r="BF53" s="74">
        <v>1449.8269963827463</v>
      </c>
      <c r="BG53" s="74">
        <v>0</v>
      </c>
      <c r="BH53" s="74">
        <v>0</v>
      </c>
      <c r="BI53" s="74">
        <v>3293.7964472078697</v>
      </c>
      <c r="BJ53" s="74">
        <v>0</v>
      </c>
      <c r="BK53" s="74">
        <v>7.9901639212744655</v>
      </c>
      <c r="BL53" s="74">
        <v>65.443112889122048</v>
      </c>
      <c r="BM53" s="74">
        <v>0.14605612682984997</v>
      </c>
      <c r="BN53" s="74">
        <v>3369.0137717032112</v>
      </c>
      <c r="BO53" s="74">
        <v>50389.381807384561</v>
      </c>
    </row>
    <row r="54" spans="1:67" x14ac:dyDescent="0.25">
      <c r="A54">
        <v>2014</v>
      </c>
      <c r="B54" s="68" t="s">
        <v>501</v>
      </c>
      <c r="C54" s="73" t="s">
        <v>564</v>
      </c>
      <c r="D54" s="68" t="s">
        <v>576</v>
      </c>
      <c r="E54" s="74">
        <v>12.915570345105721</v>
      </c>
      <c r="F54" s="74">
        <v>0.81260496721603914</v>
      </c>
      <c r="G54" s="74">
        <v>49.286390065069298</v>
      </c>
      <c r="H54" s="74">
        <v>1.6841192729707271</v>
      </c>
      <c r="I54" s="74">
        <v>32.543497471944775</v>
      </c>
      <c r="J54" s="74">
        <v>28.332100251998021</v>
      </c>
      <c r="K54" s="74">
        <v>2.7889254366858491</v>
      </c>
      <c r="L54" s="74">
        <v>8.4689023976821662</v>
      </c>
      <c r="M54" s="74">
        <v>9.3779316885367798</v>
      </c>
      <c r="N54" s="74">
        <v>21.519689508806493</v>
      </c>
      <c r="O54" s="74">
        <v>56.839295787381708</v>
      </c>
      <c r="P54" s="74">
        <v>10.224194081727624</v>
      </c>
      <c r="Q54" s="74">
        <v>7.8039738083040211</v>
      </c>
      <c r="R54" s="74">
        <v>9.573649563121517</v>
      </c>
      <c r="S54" s="74">
        <v>48.948495453072539</v>
      </c>
      <c r="T54" s="74">
        <v>35.871384278815796</v>
      </c>
      <c r="U54" s="74">
        <v>68.148060251993911</v>
      </c>
      <c r="V54" s="74">
        <v>21.45720185826336</v>
      </c>
      <c r="W54" s="74">
        <v>41.152145221310164</v>
      </c>
      <c r="X54" s="74">
        <v>47.838418598576169</v>
      </c>
      <c r="Y54" s="74">
        <v>26.072965425835626</v>
      </c>
      <c r="Z54" s="74">
        <v>7.3738962302727167</v>
      </c>
      <c r="AA54" s="74">
        <v>0</v>
      </c>
      <c r="AB54" s="74">
        <v>39.673758744351709</v>
      </c>
      <c r="AC54" s="74">
        <v>73.631642399505466</v>
      </c>
      <c r="AD54" s="74">
        <v>64.01007259608204</v>
      </c>
      <c r="AE54" s="74">
        <v>133.16055784436355</v>
      </c>
      <c r="AF54" s="74">
        <v>19.518727514994861</v>
      </c>
      <c r="AG54" s="74">
        <v>122.63917055400913</v>
      </c>
      <c r="AH54" s="74">
        <v>171.20531025260397</v>
      </c>
      <c r="AI54" s="74">
        <v>117.25196155316107</v>
      </c>
      <c r="AJ54" s="74">
        <v>2.1287199005516007</v>
      </c>
      <c r="AK54" s="74">
        <v>361.13493247029095</v>
      </c>
      <c r="AL54" s="74">
        <v>67.817187299674558</v>
      </c>
      <c r="AM54" s="74">
        <v>11.357540980336552</v>
      </c>
      <c r="AN54" s="74">
        <v>36.188039415786854</v>
      </c>
      <c r="AO54" s="74">
        <v>65.25754896128791</v>
      </c>
      <c r="AP54" s="74">
        <v>120.77161339444473</v>
      </c>
      <c r="AQ54" s="74">
        <v>122.51505398581071</v>
      </c>
      <c r="AR54" s="74">
        <v>24.395907127447146</v>
      </c>
      <c r="AS54" s="74">
        <v>190.51112003972688</v>
      </c>
      <c r="AT54" s="74">
        <v>59.811025489748857</v>
      </c>
      <c r="AU54" s="74">
        <v>37.76424874740394</v>
      </c>
      <c r="AV54" s="74">
        <v>58.725348056708576</v>
      </c>
      <c r="AW54" s="74">
        <v>30.242159472226582</v>
      </c>
      <c r="AX54" s="74">
        <v>41.636736675375687</v>
      </c>
      <c r="AY54" s="74">
        <v>41.869850371500554</v>
      </c>
      <c r="AZ54" s="74">
        <v>0.32652704108523678</v>
      </c>
      <c r="BA54" s="74">
        <v>22.641263309257742</v>
      </c>
      <c r="BB54" s="74">
        <v>113.57874105129747</v>
      </c>
      <c r="BC54" s="74">
        <v>193.8209444559111</v>
      </c>
      <c r="BD54" s="74">
        <v>100.96549821283946</v>
      </c>
      <c r="BE54" s="74">
        <v>154.70666559084748</v>
      </c>
      <c r="BF54" s="74">
        <v>105.84453753157828</v>
      </c>
      <c r="BG54" s="74">
        <v>0</v>
      </c>
      <c r="BH54" s="74">
        <v>0</v>
      </c>
      <c r="BI54" s="74">
        <v>11407.803692517851</v>
      </c>
      <c r="BJ54" s="74">
        <v>0</v>
      </c>
      <c r="BK54" s="74">
        <v>117654.96613163182</v>
      </c>
      <c r="BL54" s="74">
        <v>50.44301665519005</v>
      </c>
      <c r="BM54" s="74">
        <v>0.16392365339388468</v>
      </c>
      <c r="BN54" s="74">
        <v>158.67726839658462</v>
      </c>
      <c r="BO54" s="74">
        <v>132526.18985585979</v>
      </c>
    </row>
    <row r="55" spans="1:67" x14ac:dyDescent="0.25">
      <c r="A55">
        <v>2014</v>
      </c>
      <c r="B55" s="68" t="s">
        <v>502</v>
      </c>
      <c r="C55" s="73" t="s">
        <v>565</v>
      </c>
      <c r="D55" s="68" t="s">
        <v>576</v>
      </c>
      <c r="E55" s="74">
        <v>11.887475217103566</v>
      </c>
      <c r="F55" s="74">
        <v>1.1558663336863466</v>
      </c>
      <c r="G55" s="74">
        <v>3.1387315601104686</v>
      </c>
      <c r="H55" s="74">
        <v>3.4090990055274215</v>
      </c>
      <c r="I55" s="74">
        <v>56.918952220411441</v>
      </c>
      <c r="J55" s="74">
        <v>72.050371252607263</v>
      </c>
      <c r="K55" s="74">
        <v>3.7867768130341743</v>
      </c>
      <c r="L55" s="74">
        <v>17.271215342963181</v>
      </c>
      <c r="M55" s="74">
        <v>22.207190258150433</v>
      </c>
      <c r="N55" s="74">
        <v>117.28782943103242</v>
      </c>
      <c r="O55" s="74">
        <v>174.1117228615467</v>
      </c>
      <c r="P55" s="74">
        <v>20.372041985946186</v>
      </c>
      <c r="Q55" s="74">
        <v>14.314751193786353</v>
      </c>
      <c r="R55" s="74">
        <v>15.666178292287144</v>
      </c>
      <c r="S55" s="74">
        <v>118.19726151677882</v>
      </c>
      <c r="T55" s="74">
        <v>64.37917017747445</v>
      </c>
      <c r="U55" s="74">
        <v>266.51353084821852</v>
      </c>
      <c r="V55" s="74">
        <v>43.164467533313299</v>
      </c>
      <c r="W55" s="74">
        <v>91.744951318486088</v>
      </c>
      <c r="X55" s="74">
        <v>119.46088413387668</v>
      </c>
      <c r="Y55" s="74">
        <v>56.558273940176051</v>
      </c>
      <c r="Z55" s="74">
        <v>13.928633727339454</v>
      </c>
      <c r="AA55" s="74">
        <v>0</v>
      </c>
      <c r="AB55" s="74">
        <v>45.115810259237023</v>
      </c>
      <c r="AC55" s="74">
        <v>42.485731842328057</v>
      </c>
      <c r="AD55" s="74">
        <v>41.028921224881543</v>
      </c>
      <c r="AE55" s="74">
        <v>109.6739484953293</v>
      </c>
      <c r="AF55" s="74">
        <v>49.292526562254849</v>
      </c>
      <c r="AG55" s="74">
        <v>309.73122873335274</v>
      </c>
      <c r="AH55" s="74">
        <v>432.38416863601964</v>
      </c>
      <c r="AI55" s="74">
        <v>39.241064766054507</v>
      </c>
      <c r="AJ55" s="74">
        <v>7.5298870353012957</v>
      </c>
      <c r="AK55" s="74">
        <v>13.370953819656236</v>
      </c>
      <c r="AL55" s="74">
        <v>161.94722657626815</v>
      </c>
      <c r="AM55" s="74">
        <v>5.8178004876103664</v>
      </c>
      <c r="AN55" s="74">
        <v>53.459895555730867</v>
      </c>
      <c r="AO55" s="74">
        <v>52.245809713554195</v>
      </c>
      <c r="AP55" s="74">
        <v>76.456687813806724</v>
      </c>
      <c r="AQ55" s="74">
        <v>34.008023489027501</v>
      </c>
      <c r="AR55" s="74">
        <v>98.813962335370078</v>
      </c>
      <c r="AS55" s="74">
        <v>397.65567712421301</v>
      </c>
      <c r="AT55" s="74">
        <v>76.430581722179511</v>
      </c>
      <c r="AU55" s="74">
        <v>58.674072326586092</v>
      </c>
      <c r="AV55" s="74">
        <v>24.867010576637917</v>
      </c>
      <c r="AW55" s="74">
        <v>69.604114699349992</v>
      </c>
      <c r="AX55" s="74">
        <v>96.868559064181625</v>
      </c>
      <c r="AY55" s="74">
        <v>160.54238814740359</v>
      </c>
      <c r="AZ55" s="74">
        <v>0.68611860353725218</v>
      </c>
      <c r="BA55" s="74">
        <v>67.592393138147429</v>
      </c>
      <c r="BB55" s="74">
        <v>227.0650896507336</v>
      </c>
      <c r="BC55" s="74">
        <v>439.4117398765809</v>
      </c>
      <c r="BD55" s="74">
        <v>304.98368025437031</v>
      </c>
      <c r="BE55" s="74">
        <v>79.495010350677205</v>
      </c>
      <c r="BF55" s="74">
        <v>218.1668058115977</v>
      </c>
      <c r="BG55" s="74">
        <v>0</v>
      </c>
      <c r="BH55" s="74">
        <v>0</v>
      </c>
      <c r="BI55" s="74">
        <v>57465.422955984213</v>
      </c>
      <c r="BJ55" s="74">
        <v>0</v>
      </c>
      <c r="BK55" s="74">
        <v>36258.325131762926</v>
      </c>
      <c r="BL55" s="74">
        <v>393.87795135159928</v>
      </c>
      <c r="BM55" s="74">
        <v>0.28509162832803692</v>
      </c>
      <c r="BN55" s="74">
        <v>553.64228127843103</v>
      </c>
      <c r="BO55" s="74">
        <v>99773.725675661277</v>
      </c>
    </row>
    <row r="56" spans="1:67" x14ac:dyDescent="0.25">
      <c r="A56">
        <v>2014</v>
      </c>
      <c r="B56" s="68" t="s">
        <v>503</v>
      </c>
      <c r="C56" s="73" t="s">
        <v>566</v>
      </c>
      <c r="D56" s="68" t="s">
        <v>576</v>
      </c>
      <c r="E56" s="74">
        <v>126.86418315598756</v>
      </c>
      <c r="F56" s="74">
        <v>10.944731053208773</v>
      </c>
      <c r="G56" s="74">
        <v>17.625405459454324</v>
      </c>
      <c r="H56" s="74">
        <v>9.5123004526299173</v>
      </c>
      <c r="I56" s="74">
        <v>138.25650024630571</v>
      </c>
      <c r="J56" s="74">
        <v>100.58773434208892</v>
      </c>
      <c r="K56" s="74">
        <v>13.887863726969369</v>
      </c>
      <c r="L56" s="74">
        <v>26.821823174608632</v>
      </c>
      <c r="M56" s="74">
        <v>13.694890928361769</v>
      </c>
      <c r="N56" s="74">
        <v>30.254556685475684</v>
      </c>
      <c r="O56" s="74">
        <v>126.58484688299701</v>
      </c>
      <c r="P56" s="74">
        <v>112.96836123657545</v>
      </c>
      <c r="Q56" s="74">
        <v>38.524970248823522</v>
      </c>
      <c r="R56" s="74">
        <v>28.123274974785133</v>
      </c>
      <c r="S56" s="74">
        <v>102.74449333216529</v>
      </c>
      <c r="T56" s="74">
        <v>122.00336405596501</v>
      </c>
      <c r="U56" s="74">
        <v>291.14097031366202</v>
      </c>
      <c r="V56" s="74">
        <v>111.47029856566941</v>
      </c>
      <c r="W56" s="74">
        <v>178.63598392447622</v>
      </c>
      <c r="X56" s="74">
        <v>151.28639363501046</v>
      </c>
      <c r="Y56" s="74">
        <v>150.37801168009085</v>
      </c>
      <c r="Z56" s="74">
        <v>26.383516074368448</v>
      </c>
      <c r="AA56" s="74">
        <v>0</v>
      </c>
      <c r="AB56" s="74">
        <v>46.879372646007667</v>
      </c>
      <c r="AC56" s="74">
        <v>175.68013661964392</v>
      </c>
      <c r="AD56" s="74">
        <v>74.933860360715755</v>
      </c>
      <c r="AE56" s="74">
        <v>1093.9514628480185</v>
      </c>
      <c r="AF56" s="74">
        <v>97.089091737563464</v>
      </c>
      <c r="AG56" s="74">
        <v>610.02669811108763</v>
      </c>
      <c r="AH56" s="74">
        <v>851.6022150317134</v>
      </c>
      <c r="AI56" s="74">
        <v>155.61259611293769</v>
      </c>
      <c r="AJ56" s="74">
        <v>8.0558078800778627</v>
      </c>
      <c r="AK56" s="74">
        <v>14.607826387430173</v>
      </c>
      <c r="AL56" s="74">
        <v>145.35962747574769</v>
      </c>
      <c r="AM56" s="74">
        <v>25.327412064338827</v>
      </c>
      <c r="AN56" s="74">
        <v>103.44707226700919</v>
      </c>
      <c r="AO56" s="74">
        <v>70.876198842257466</v>
      </c>
      <c r="AP56" s="74">
        <v>98.852563374092966</v>
      </c>
      <c r="AQ56" s="74">
        <v>28.808095162829108</v>
      </c>
      <c r="AR56" s="74">
        <v>84.032972641591613</v>
      </c>
      <c r="AS56" s="74">
        <v>493.67017799430107</v>
      </c>
      <c r="AT56" s="74">
        <v>103.76700830729291</v>
      </c>
      <c r="AU56" s="74">
        <v>71.077825178991006</v>
      </c>
      <c r="AV56" s="74">
        <v>75.710803252771612</v>
      </c>
      <c r="AW56" s="74">
        <v>114.43001270754031</v>
      </c>
      <c r="AX56" s="74">
        <v>176.39203330541571</v>
      </c>
      <c r="AY56" s="74">
        <v>110.22539150438095</v>
      </c>
      <c r="AZ56" s="74">
        <v>0.49407047907996815</v>
      </c>
      <c r="BA56" s="74">
        <v>120.14050212573628</v>
      </c>
      <c r="BB56" s="74">
        <v>522.85188448007045</v>
      </c>
      <c r="BC56" s="74">
        <v>669.71833490233394</v>
      </c>
      <c r="BD56" s="74">
        <v>511.33506839423796</v>
      </c>
      <c r="BE56" s="74">
        <v>739.68416016226172</v>
      </c>
      <c r="BF56" s="74">
        <v>219.48596777303473</v>
      </c>
      <c r="BG56" s="74">
        <v>0</v>
      </c>
      <c r="BH56" s="74">
        <v>0</v>
      </c>
      <c r="BI56" s="74">
        <v>43573.056413092898</v>
      </c>
      <c r="BJ56" s="74">
        <v>0</v>
      </c>
      <c r="BK56" s="74">
        <v>53234.760784939259</v>
      </c>
      <c r="BL56" s="74">
        <v>43.528217000063734</v>
      </c>
      <c r="BM56" s="74">
        <v>0.50549855435443669</v>
      </c>
      <c r="BN56" s="74">
        <v>138.28259422520665</v>
      </c>
      <c r="BO56" s="74">
        <v>106532.95423209202</v>
      </c>
    </row>
    <row r="57" spans="1:67" x14ac:dyDescent="0.25">
      <c r="A57">
        <v>2014</v>
      </c>
      <c r="B57" s="68" t="s">
        <v>504</v>
      </c>
      <c r="C57" s="73" t="s">
        <v>567</v>
      </c>
      <c r="D57" s="68" t="s">
        <v>576</v>
      </c>
      <c r="E57" s="74">
        <v>69.485682415561854</v>
      </c>
      <c r="F57" s="74">
        <v>3.4406246817547581</v>
      </c>
      <c r="G57" s="74">
        <v>23.972114005181339</v>
      </c>
      <c r="H57" s="74">
        <v>14.350346593319767</v>
      </c>
      <c r="I57" s="74">
        <v>169.57612928229506</v>
      </c>
      <c r="J57" s="74">
        <v>182.07625353578419</v>
      </c>
      <c r="K57" s="74">
        <v>10.487408592448123</v>
      </c>
      <c r="L57" s="74">
        <v>39.120395958369002</v>
      </c>
      <c r="M57" s="74">
        <v>75.729029009588629</v>
      </c>
      <c r="N57" s="74">
        <v>160.99998490615431</v>
      </c>
      <c r="O57" s="74">
        <v>433.53244733739308</v>
      </c>
      <c r="P57" s="74">
        <v>41.904063203239424</v>
      </c>
      <c r="Q57" s="74">
        <v>34.923039521981906</v>
      </c>
      <c r="R57" s="74">
        <v>72.212158341888426</v>
      </c>
      <c r="S57" s="74">
        <v>350.62936338428227</v>
      </c>
      <c r="T57" s="74">
        <v>196.9267878531906</v>
      </c>
      <c r="U57" s="74">
        <v>457.61195844758566</v>
      </c>
      <c r="V57" s="74">
        <v>103.19675334653795</v>
      </c>
      <c r="W57" s="74">
        <v>238.42054553298058</v>
      </c>
      <c r="X57" s="74">
        <v>403.46116224019738</v>
      </c>
      <c r="Y57" s="74">
        <v>116.20935818494014</v>
      </c>
      <c r="Z57" s="74">
        <v>33.234868695822826</v>
      </c>
      <c r="AA57" s="74">
        <v>0</v>
      </c>
      <c r="AB57" s="74">
        <v>191.68746934606349</v>
      </c>
      <c r="AC57" s="74">
        <v>160.72085641745051</v>
      </c>
      <c r="AD57" s="74">
        <v>313.31275966728725</v>
      </c>
      <c r="AE57" s="74">
        <v>720.37830388232726</v>
      </c>
      <c r="AF57" s="74">
        <v>122.53715694287581</v>
      </c>
      <c r="AG57" s="74">
        <v>769.93913686643828</v>
      </c>
      <c r="AH57" s="74">
        <v>1074.838160219628</v>
      </c>
      <c r="AI57" s="74">
        <v>1526.2648939789278</v>
      </c>
      <c r="AJ57" s="74">
        <v>24.220110336667808</v>
      </c>
      <c r="AK57" s="74">
        <v>5.2373158932055803</v>
      </c>
      <c r="AL57" s="74">
        <v>739.21522932960477</v>
      </c>
      <c r="AM57" s="74">
        <v>62.391738486386906</v>
      </c>
      <c r="AN57" s="74">
        <v>107.83444874420306</v>
      </c>
      <c r="AO57" s="74">
        <v>1005.168795011082</v>
      </c>
      <c r="AP57" s="74">
        <v>1601.1782802472774</v>
      </c>
      <c r="AQ57" s="74">
        <v>88.237822217016074</v>
      </c>
      <c r="AR57" s="74">
        <v>248.50059491529251</v>
      </c>
      <c r="AS57" s="74">
        <v>1311.9482572820243</v>
      </c>
      <c r="AT57" s="74">
        <v>524.14424653124547</v>
      </c>
      <c r="AU57" s="74">
        <v>180.75212609693335</v>
      </c>
      <c r="AV57" s="74">
        <v>79.192574719922334</v>
      </c>
      <c r="AW57" s="74">
        <v>163.27839639414907</v>
      </c>
      <c r="AX57" s="74">
        <v>393.53642748296681</v>
      </c>
      <c r="AY57" s="74">
        <v>495.40936020695585</v>
      </c>
      <c r="AZ57" s="74">
        <v>4.8893844063504073</v>
      </c>
      <c r="BA57" s="74">
        <v>216.39648518325328</v>
      </c>
      <c r="BB57" s="74">
        <v>863.80970390189725</v>
      </c>
      <c r="BC57" s="74">
        <v>2004.3082607200363</v>
      </c>
      <c r="BD57" s="74">
        <v>964.59455285781053</v>
      </c>
      <c r="BE57" s="74">
        <v>1121.6719318601829</v>
      </c>
      <c r="BF57" s="74">
        <v>1077.7206120125963</v>
      </c>
      <c r="BG57" s="74">
        <v>0</v>
      </c>
      <c r="BH57" s="74">
        <v>0</v>
      </c>
      <c r="BI57" s="74">
        <v>46971.194080907138</v>
      </c>
      <c r="BJ57" s="74">
        <v>0</v>
      </c>
      <c r="BK57" s="74">
        <v>1458.9553517124243</v>
      </c>
      <c r="BL57" s="74">
        <v>564.06963419805254</v>
      </c>
      <c r="BM57" s="74">
        <v>3.3165111591427223</v>
      </c>
      <c r="BN57" s="74">
        <v>1049.3839294989109</v>
      </c>
      <c r="BO57" s="74">
        <v>71441.735374704222</v>
      </c>
    </row>
    <row r="58" spans="1:67" x14ac:dyDescent="0.25">
      <c r="A58">
        <v>2014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0</v>
      </c>
      <c r="BJ58" s="74">
        <v>0</v>
      </c>
      <c r="BK58" s="74">
        <v>0</v>
      </c>
      <c r="BL58" s="74">
        <v>0</v>
      </c>
      <c r="BM58" s="74">
        <v>0</v>
      </c>
      <c r="BN58" s="74">
        <v>0</v>
      </c>
      <c r="BO58" s="74">
        <v>0</v>
      </c>
    </row>
    <row r="59" spans="1:67" x14ac:dyDescent="0.25">
      <c r="A59">
        <v>2014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0</v>
      </c>
      <c r="BJ59" s="74">
        <v>0</v>
      </c>
      <c r="BK59" s="74">
        <v>0</v>
      </c>
      <c r="BL59" s="74">
        <v>0</v>
      </c>
      <c r="BM59" s="74">
        <v>0</v>
      </c>
      <c r="BN59" s="74">
        <v>0</v>
      </c>
      <c r="BO59" s="74">
        <v>0</v>
      </c>
    </row>
    <row r="60" spans="1:67" x14ac:dyDescent="0.25">
      <c r="A60">
        <v>2014</v>
      </c>
      <c r="B60" s="68" t="s">
        <v>451</v>
      </c>
      <c r="C60" s="73" t="s">
        <v>514</v>
      </c>
      <c r="D60" s="68" t="s">
        <v>431</v>
      </c>
      <c r="E60" s="74">
        <v>458.01024163306488</v>
      </c>
      <c r="F60" s="74">
        <v>84.45250954946178</v>
      </c>
      <c r="G60" s="74">
        <v>11.596210205989413</v>
      </c>
      <c r="H60" s="74">
        <v>0.16389733185556574</v>
      </c>
      <c r="I60" s="74">
        <v>5090.6168857861676</v>
      </c>
      <c r="J60" s="74">
        <v>110.12302922151994</v>
      </c>
      <c r="K60" s="74">
        <v>16.699000172910331</v>
      </c>
      <c r="L60" s="74">
        <v>0.51470804963068606</v>
      </c>
      <c r="M60" s="74">
        <v>0.45041458516688671</v>
      </c>
      <c r="N60" s="74">
        <v>7.412138801064712</v>
      </c>
      <c r="O60" s="74">
        <v>21.332493451747673</v>
      </c>
      <c r="P60" s="74">
        <v>165.52604985129676</v>
      </c>
      <c r="Q60" s="74">
        <v>76.169211109500537</v>
      </c>
      <c r="R60" s="74">
        <v>0.46214761894186063</v>
      </c>
      <c r="S60" s="74">
        <v>3.5964828782678016</v>
      </c>
      <c r="T60" s="74">
        <v>1.4949079394972526</v>
      </c>
      <c r="U60" s="74">
        <v>5.971477806771782</v>
      </c>
      <c r="V60" s="74">
        <v>1.1299715919817392</v>
      </c>
      <c r="W60" s="74">
        <v>2.412997251153334</v>
      </c>
      <c r="X60" s="74">
        <v>3.5529110366815955</v>
      </c>
      <c r="Y60" s="74">
        <v>1.6301065433868063</v>
      </c>
      <c r="Z60" s="74">
        <v>1.6662926768082289</v>
      </c>
      <c r="AA60" s="74">
        <v>0</v>
      </c>
      <c r="AB60" s="74">
        <v>3.1803100357047023</v>
      </c>
      <c r="AC60" s="74">
        <v>0.73661202027677464</v>
      </c>
      <c r="AD60" s="74">
        <v>0.82720033549936856</v>
      </c>
      <c r="AE60" s="74">
        <v>147.80585097997778</v>
      </c>
      <c r="AF60" s="74">
        <v>0.75615699329140706</v>
      </c>
      <c r="AG60" s="74">
        <v>4.7522427132967717</v>
      </c>
      <c r="AH60" s="74">
        <v>6.6323428101747712</v>
      </c>
      <c r="AI60" s="74">
        <v>1.0119386309890501</v>
      </c>
      <c r="AJ60" s="74">
        <v>0.50556822431322179</v>
      </c>
      <c r="AK60" s="74">
        <v>0.27979118224770061</v>
      </c>
      <c r="AL60" s="74">
        <v>3.0342891467637925</v>
      </c>
      <c r="AM60" s="74">
        <v>8.8916869789637851E-2</v>
      </c>
      <c r="AN60" s="74">
        <v>353.52068340246285</v>
      </c>
      <c r="AO60" s="74">
        <v>1.1554202404559983</v>
      </c>
      <c r="AP60" s="74">
        <v>1.1047692522309664</v>
      </c>
      <c r="AQ60" s="74">
        <v>0.54051679349834725</v>
      </c>
      <c r="AR60" s="74">
        <v>2.1161458881803066</v>
      </c>
      <c r="AS60" s="74">
        <v>5.0584796747830403</v>
      </c>
      <c r="AT60" s="74">
        <v>0.93158554443332808</v>
      </c>
      <c r="AU60" s="74">
        <v>0.57927710258690046</v>
      </c>
      <c r="AV60" s="74">
        <v>0.43512265503950387</v>
      </c>
      <c r="AW60" s="74">
        <v>0.63664411720081082</v>
      </c>
      <c r="AX60" s="74">
        <v>2.2870987082177585</v>
      </c>
      <c r="AY60" s="74">
        <v>9.563477825463611</v>
      </c>
      <c r="AZ60" s="74">
        <v>5.0053040697860011E-3</v>
      </c>
      <c r="BA60" s="74">
        <v>1.4616357989668214</v>
      </c>
      <c r="BB60" s="74">
        <v>3.9893906479264674</v>
      </c>
      <c r="BC60" s="74">
        <v>14.005867684023325</v>
      </c>
      <c r="BD60" s="74">
        <v>84.638044628329368</v>
      </c>
      <c r="BE60" s="74">
        <v>138.03046865455957</v>
      </c>
      <c r="BF60" s="74">
        <v>20.002375994044524</v>
      </c>
      <c r="BG60" s="74">
        <v>0</v>
      </c>
      <c r="BH60" s="74">
        <v>0</v>
      </c>
      <c r="BI60" s="74">
        <v>2154.6098127235678</v>
      </c>
      <c r="BJ60" s="74">
        <v>0</v>
      </c>
      <c r="BK60" s="74">
        <v>0.10075580949604382</v>
      </c>
      <c r="BL60" s="74">
        <v>11.603719204323474</v>
      </c>
      <c r="BM60" s="74">
        <v>2.0160896733482674</v>
      </c>
      <c r="BN60" s="74">
        <v>0</v>
      </c>
      <c r="BO60" s="74">
        <v>0</v>
      </c>
    </row>
    <row r="61" spans="1:67" x14ac:dyDescent="0.25">
      <c r="A61">
        <v>2014</v>
      </c>
      <c r="B61" s="68" t="s">
        <v>452</v>
      </c>
      <c r="C61" s="73" t="s">
        <v>515</v>
      </c>
      <c r="D61" s="68" t="s">
        <v>431</v>
      </c>
      <c r="E61" s="74">
        <v>19.788945476007953</v>
      </c>
      <c r="F61" s="74">
        <v>72.265271673410908</v>
      </c>
      <c r="G61" s="74">
        <v>2.3238140242876151</v>
      </c>
      <c r="H61" s="74">
        <v>1.050901028599232</v>
      </c>
      <c r="I61" s="74">
        <v>166.91078413198741</v>
      </c>
      <c r="J61" s="74">
        <v>0.25371750136107041</v>
      </c>
      <c r="K61" s="74">
        <v>275.11738477130046</v>
      </c>
      <c r="L61" s="74">
        <v>0.68828954522433949</v>
      </c>
      <c r="M61" s="74">
        <v>1.6438914953169736E-2</v>
      </c>
      <c r="N61" s="74">
        <v>0.76470149514635799</v>
      </c>
      <c r="O61" s="74">
        <v>6.7302558289277332</v>
      </c>
      <c r="P61" s="74">
        <v>7.2469430712432192</v>
      </c>
      <c r="Q61" s="74">
        <v>0.16238084005999218</v>
      </c>
      <c r="R61" s="74">
        <v>0.17417415754794505</v>
      </c>
      <c r="S61" s="74">
        <v>0.90555038122073217</v>
      </c>
      <c r="T61" s="74">
        <v>0.82975670596764806</v>
      </c>
      <c r="U61" s="74">
        <v>0.44340122404595006</v>
      </c>
      <c r="V61" s="74">
        <v>0.32807995297435799</v>
      </c>
      <c r="W61" s="74">
        <v>0.46586764052853125</v>
      </c>
      <c r="X61" s="74">
        <v>0.57925689378424317</v>
      </c>
      <c r="Y61" s="74">
        <v>0.68072784363826389</v>
      </c>
      <c r="Z61" s="74">
        <v>4.7951840687322935</v>
      </c>
      <c r="AA61" s="74">
        <v>0</v>
      </c>
      <c r="AB61" s="74">
        <v>0.49499848405449748</v>
      </c>
      <c r="AC61" s="74">
        <v>0.49337635300308669</v>
      </c>
      <c r="AD61" s="74">
        <v>9.9277162871411029E-2</v>
      </c>
      <c r="AE61" s="74">
        <v>27.920484660332278</v>
      </c>
      <c r="AF61" s="74">
        <v>3.4524917369883848E-2</v>
      </c>
      <c r="AG61" s="74">
        <v>0.2174560829616082</v>
      </c>
      <c r="AH61" s="74">
        <v>0.30374326704563881</v>
      </c>
      <c r="AI61" s="74">
        <v>7.2574781467263039E-2</v>
      </c>
      <c r="AJ61" s="74">
        <v>5.8400937390851837E-2</v>
      </c>
      <c r="AK61" s="74">
        <v>3.2794695552920181E-2</v>
      </c>
      <c r="AL61" s="74">
        <v>0.9147131066050419</v>
      </c>
      <c r="AM61" s="74">
        <v>1.7058857608808341E-2</v>
      </c>
      <c r="AN61" s="74">
        <v>59.967684637220067</v>
      </c>
      <c r="AO61" s="74">
        <v>3.1944024024830708E-2</v>
      </c>
      <c r="AP61" s="74">
        <v>5.3608335706357806E-2</v>
      </c>
      <c r="AQ61" s="74">
        <v>2.7249237903109964E-2</v>
      </c>
      <c r="AR61" s="74">
        <v>5.777682902886954E-2</v>
      </c>
      <c r="AS61" s="74">
        <v>0.14781593234379065</v>
      </c>
      <c r="AT61" s="74">
        <v>2.9451947538534962E-2</v>
      </c>
      <c r="AU61" s="74">
        <v>2.2651070595578922E-2</v>
      </c>
      <c r="AV61" s="74">
        <v>2.6380273019429978E-2</v>
      </c>
      <c r="AW61" s="74">
        <v>2.646823861955773E-2</v>
      </c>
      <c r="AX61" s="74">
        <v>0.24407952412797279</v>
      </c>
      <c r="AY61" s="74">
        <v>0.46786716326616229</v>
      </c>
      <c r="AZ61" s="74">
        <v>5.0750788158675014E-4</v>
      </c>
      <c r="BA61" s="74">
        <v>4.3986563779360111E-2</v>
      </c>
      <c r="BB61" s="74">
        <v>0.10118697215080871</v>
      </c>
      <c r="BC61" s="74">
        <v>0.38550842080990266</v>
      </c>
      <c r="BD61" s="74">
        <v>8.369034591243258</v>
      </c>
      <c r="BE61" s="74">
        <v>8.023752054237594</v>
      </c>
      <c r="BF61" s="74">
        <v>0.67547150215392349</v>
      </c>
      <c r="BG61" s="74">
        <v>0</v>
      </c>
      <c r="BH61" s="74">
        <v>0</v>
      </c>
      <c r="BI61" s="74">
        <v>3.956745867498626</v>
      </c>
      <c r="BJ61" s="74">
        <v>0</v>
      </c>
      <c r="BK61" s="74">
        <v>1.766536904221052E-2</v>
      </c>
      <c r="BL61" s="74">
        <v>0.83699465966440001</v>
      </c>
      <c r="BM61" s="74">
        <v>3.4308376837387966E-2</v>
      </c>
      <c r="BN61" s="74">
        <v>0</v>
      </c>
      <c r="BO61" s="74">
        <v>0</v>
      </c>
    </row>
    <row r="62" spans="1:67" x14ac:dyDescent="0.25">
      <c r="A62">
        <v>2014</v>
      </c>
      <c r="B62" s="68" t="s">
        <v>453</v>
      </c>
      <c r="C62" s="73" t="s">
        <v>516</v>
      </c>
      <c r="D62" s="68" t="s">
        <v>431</v>
      </c>
      <c r="E62" s="74">
        <v>1.1911500341557224</v>
      </c>
      <c r="F62" s="74">
        <v>0.74593836530595692</v>
      </c>
      <c r="G62" s="74">
        <v>0.32277510285238009</v>
      </c>
      <c r="H62" s="74">
        <v>1.180507733819256E-2</v>
      </c>
      <c r="I62" s="74">
        <v>10.757948978926521</v>
      </c>
      <c r="J62" s="74">
        <v>0.1170298216188054</v>
      </c>
      <c r="K62" s="74">
        <v>2.7582141089843106</v>
      </c>
      <c r="L62" s="74">
        <v>1.3831291625317117E-2</v>
      </c>
      <c r="M62" s="74">
        <v>4.0257528034347923E-3</v>
      </c>
      <c r="N62" s="74">
        <v>0.15026900681076824</v>
      </c>
      <c r="O62" s="74">
        <v>0.2451405629774461</v>
      </c>
      <c r="P62" s="74">
        <v>0.18804419935571043</v>
      </c>
      <c r="Q62" s="74">
        <v>2.0866930871661051E-2</v>
      </c>
      <c r="R62" s="74">
        <v>6.1390258713778416E-3</v>
      </c>
      <c r="S62" s="74">
        <v>7.0999886961935252E-2</v>
      </c>
      <c r="T62" s="74">
        <v>2.662581423380701E-2</v>
      </c>
      <c r="U62" s="74">
        <v>0.11531863851505718</v>
      </c>
      <c r="V62" s="74">
        <v>1.8056601687868191E-2</v>
      </c>
      <c r="W62" s="74">
        <v>3.390279928069985E-2</v>
      </c>
      <c r="X62" s="74">
        <v>3.552270775042464E-2</v>
      </c>
      <c r="Y62" s="74">
        <v>4.0463157766780167E-2</v>
      </c>
      <c r="Z62" s="74">
        <v>4.2186580831141171E-2</v>
      </c>
      <c r="AA62" s="74">
        <v>0</v>
      </c>
      <c r="AB62" s="74">
        <v>7.1109115153622421E-2</v>
      </c>
      <c r="AC62" s="74">
        <v>1.1481315664782978E-2</v>
      </c>
      <c r="AD62" s="74">
        <v>2.2102848597543578E-2</v>
      </c>
      <c r="AE62" s="74">
        <v>0.30826488573561445</v>
      </c>
      <c r="AF62" s="74">
        <v>8.9454028711676362E-3</v>
      </c>
      <c r="AG62" s="74">
        <v>5.6447308640968037E-2</v>
      </c>
      <c r="AH62" s="74">
        <v>7.85238711124433E-2</v>
      </c>
      <c r="AI62" s="74">
        <v>1.9135179697765115E-2</v>
      </c>
      <c r="AJ62" s="74">
        <v>1.9605375300123951E-2</v>
      </c>
      <c r="AK62" s="74">
        <v>1.0164016818290753E-2</v>
      </c>
      <c r="AL62" s="74">
        <v>4.9207631962895244E-2</v>
      </c>
      <c r="AM62" s="74">
        <v>2.7659427173768658E-3</v>
      </c>
      <c r="AN62" s="74">
        <v>4.269617022469081</v>
      </c>
      <c r="AO62" s="74">
        <v>1.0511094097415873E-2</v>
      </c>
      <c r="AP62" s="74">
        <v>1.7737912270979744E-2</v>
      </c>
      <c r="AQ62" s="74">
        <v>1.5311799494436003E-2</v>
      </c>
      <c r="AR62" s="74">
        <v>3.7705064401722201E-2</v>
      </c>
      <c r="AS62" s="74">
        <v>7.6162058127143092E-2</v>
      </c>
      <c r="AT62" s="74">
        <v>1.7085803352577665E-2</v>
      </c>
      <c r="AU62" s="74">
        <v>1.2335577404421809E-2</v>
      </c>
      <c r="AV62" s="74">
        <v>7.3053242738404019E-3</v>
      </c>
      <c r="AW62" s="74">
        <v>6.0630294832539344E-3</v>
      </c>
      <c r="AX62" s="74">
        <v>2.3485533305223842E-2</v>
      </c>
      <c r="AY62" s="74">
        <v>9.9184557633853115E-2</v>
      </c>
      <c r="AZ62" s="74">
        <v>7.7788597162150642E-5</v>
      </c>
      <c r="BA62" s="74">
        <v>1.5034694445471928E-2</v>
      </c>
      <c r="BB62" s="74">
        <v>6.7650801217251644E-2</v>
      </c>
      <c r="BC62" s="74">
        <v>6.648882983247334E-2</v>
      </c>
      <c r="BD62" s="74">
        <v>0.6837439157151195</v>
      </c>
      <c r="BE62" s="74">
        <v>0.63770986146631659</v>
      </c>
      <c r="BF62" s="74">
        <v>0.23002057955938368</v>
      </c>
      <c r="BG62" s="74">
        <v>0</v>
      </c>
      <c r="BH62" s="74">
        <v>0</v>
      </c>
      <c r="BI62" s="74">
        <v>67.718137860137318</v>
      </c>
      <c r="BJ62" s="74">
        <v>0</v>
      </c>
      <c r="BK62" s="74">
        <v>5.3881985450891018E-3</v>
      </c>
      <c r="BL62" s="74">
        <v>0.42939978503720555</v>
      </c>
      <c r="BM62" s="74">
        <v>2.2072039596950951E-3</v>
      </c>
      <c r="BN62" s="74">
        <v>0</v>
      </c>
      <c r="BO62" s="74">
        <v>0</v>
      </c>
    </row>
    <row r="63" spans="1:67" x14ac:dyDescent="0.25">
      <c r="A63">
        <v>2014</v>
      </c>
      <c r="B63" s="68" t="s">
        <v>454</v>
      </c>
      <c r="C63" s="73" t="s">
        <v>517</v>
      </c>
      <c r="D63" s="68" t="s">
        <v>431</v>
      </c>
      <c r="E63" s="74">
        <v>6.4686818911990249</v>
      </c>
      <c r="F63" s="74">
        <v>0.43339307921408737</v>
      </c>
      <c r="G63" s="74">
        <v>1.7153347243046917</v>
      </c>
      <c r="H63" s="74">
        <v>1.0405628396784619</v>
      </c>
      <c r="I63" s="74">
        <v>24.034633763072684</v>
      </c>
      <c r="J63" s="74">
        <v>29.832370896102709</v>
      </c>
      <c r="K63" s="74">
        <v>1.0918869722872131</v>
      </c>
      <c r="L63" s="74">
        <v>24.683268249320523</v>
      </c>
      <c r="M63" s="74">
        <v>1.3103165090689555</v>
      </c>
      <c r="N63" s="74">
        <v>73026.51621133936</v>
      </c>
      <c r="O63" s="74">
        <v>818.81351577912187</v>
      </c>
      <c r="P63" s="74">
        <v>11.866935688675362</v>
      </c>
      <c r="Q63" s="74">
        <v>12.110945274468158</v>
      </c>
      <c r="R63" s="74">
        <v>826.58513795762963</v>
      </c>
      <c r="S63" s="74">
        <v>17448.43214686821</v>
      </c>
      <c r="T63" s="74">
        <v>85.864016568096929</v>
      </c>
      <c r="U63" s="74">
        <v>166.57977916820252</v>
      </c>
      <c r="V63" s="74">
        <v>35.025822706789938</v>
      </c>
      <c r="W63" s="74">
        <v>52.418533581736185</v>
      </c>
      <c r="X63" s="74">
        <v>46.953458431760872</v>
      </c>
      <c r="Y63" s="74">
        <v>54.229417551113386</v>
      </c>
      <c r="Z63" s="74">
        <v>12.325834246384966</v>
      </c>
      <c r="AA63" s="74">
        <v>0</v>
      </c>
      <c r="AB63" s="74">
        <v>26740.919957270795</v>
      </c>
      <c r="AC63" s="74">
        <v>4.0457394899507797</v>
      </c>
      <c r="AD63" s="74">
        <v>5.6149718217002969</v>
      </c>
      <c r="AE63" s="74">
        <v>885.72739113085265</v>
      </c>
      <c r="AF63" s="74">
        <v>0.88665955960665288</v>
      </c>
      <c r="AG63" s="74">
        <v>5.573816770914485</v>
      </c>
      <c r="AH63" s="74">
        <v>7.7794502897563893</v>
      </c>
      <c r="AI63" s="74">
        <v>40.170214759133955</v>
      </c>
      <c r="AJ63" s="74">
        <v>10.07511477925194</v>
      </c>
      <c r="AK63" s="74">
        <v>10.693831001060044</v>
      </c>
      <c r="AL63" s="74">
        <v>5.0280395733607612</v>
      </c>
      <c r="AM63" s="74">
        <v>0.65089050902794221</v>
      </c>
      <c r="AN63" s="74">
        <v>7.835336996577448</v>
      </c>
      <c r="AO63" s="74">
        <v>1.4450717771790316</v>
      </c>
      <c r="AP63" s="74">
        <v>1.9948525379425857</v>
      </c>
      <c r="AQ63" s="74">
        <v>0.95245610191729702</v>
      </c>
      <c r="AR63" s="74">
        <v>3.0512339371505952</v>
      </c>
      <c r="AS63" s="74">
        <v>3.0573268590268663</v>
      </c>
      <c r="AT63" s="74">
        <v>0.70217988994001734</v>
      </c>
      <c r="AU63" s="74">
        <v>0.54202162606283044</v>
      </c>
      <c r="AV63" s="74">
        <v>1.7986597705897907</v>
      </c>
      <c r="AW63" s="74">
        <v>1.38907633015054</v>
      </c>
      <c r="AX63" s="74">
        <v>3.2546983355562911</v>
      </c>
      <c r="AY63" s="74">
        <v>10.016331688664575</v>
      </c>
      <c r="AZ63" s="74">
        <v>8.2720621561050631E-3</v>
      </c>
      <c r="BA63" s="74">
        <v>1.5518872113105351</v>
      </c>
      <c r="BB63" s="74">
        <v>6.4845636976551155</v>
      </c>
      <c r="BC63" s="74">
        <v>8.0049014202565427</v>
      </c>
      <c r="BD63" s="74">
        <v>10.435336818293276</v>
      </c>
      <c r="BE63" s="74">
        <v>13.965609675650395</v>
      </c>
      <c r="BF63" s="74">
        <v>10.569308979865877</v>
      </c>
      <c r="BG63" s="74">
        <v>0</v>
      </c>
      <c r="BH63" s="74">
        <v>0</v>
      </c>
      <c r="BI63" s="74">
        <v>119.9893639619302</v>
      </c>
      <c r="BJ63" s="74">
        <v>0</v>
      </c>
      <c r="BK63" s="74">
        <v>3.4925667578543924E-3</v>
      </c>
      <c r="BL63" s="74">
        <v>72.650642464738283</v>
      </c>
      <c r="BM63" s="74">
        <v>1.5139576812939151</v>
      </c>
      <c r="BN63" s="74">
        <v>0</v>
      </c>
      <c r="BO63" s="74">
        <v>0</v>
      </c>
    </row>
    <row r="64" spans="1:67" x14ac:dyDescent="0.25">
      <c r="A64">
        <v>2014</v>
      </c>
      <c r="B64" s="68" t="s">
        <v>455</v>
      </c>
      <c r="C64" s="73" t="s">
        <v>518</v>
      </c>
      <c r="D64" s="68" t="s">
        <v>431</v>
      </c>
      <c r="E64" s="74">
        <v>880.65609978389352</v>
      </c>
      <c r="F64" s="74">
        <v>1.0741250155802722</v>
      </c>
      <c r="G64" s="74">
        <v>20.061433359272197</v>
      </c>
      <c r="H64" s="74">
        <v>0.89249307949166057</v>
      </c>
      <c r="I64" s="74">
        <v>2020.9329385100136</v>
      </c>
      <c r="J64" s="74">
        <v>111.49334772873303</v>
      </c>
      <c r="K64" s="74">
        <v>1.8286107285214754</v>
      </c>
      <c r="L64" s="74">
        <v>13.108429445819501</v>
      </c>
      <c r="M64" s="74">
        <v>5.5660400657266331</v>
      </c>
      <c r="N64" s="74">
        <v>65.737636206613672</v>
      </c>
      <c r="O64" s="74">
        <v>357.9927804668535</v>
      </c>
      <c r="P64" s="74">
        <v>90.647116409321598</v>
      </c>
      <c r="Q64" s="74">
        <v>26.319787257581481</v>
      </c>
      <c r="R64" s="74">
        <v>6.4444628169266842</v>
      </c>
      <c r="S64" s="74">
        <v>39.303327499465453</v>
      </c>
      <c r="T64" s="74">
        <v>22.891351407210653</v>
      </c>
      <c r="U64" s="74">
        <v>84.409001772756852</v>
      </c>
      <c r="V64" s="74">
        <v>19.076540839606356</v>
      </c>
      <c r="W64" s="74">
        <v>22.161277116950689</v>
      </c>
      <c r="X64" s="74">
        <v>24.369543727289731</v>
      </c>
      <c r="Y64" s="74">
        <v>19.592687726688485</v>
      </c>
      <c r="Z64" s="74">
        <v>7.705294950325607</v>
      </c>
      <c r="AA64" s="74">
        <v>0</v>
      </c>
      <c r="AB64" s="74">
        <v>29.702828146746935</v>
      </c>
      <c r="AC64" s="74">
        <v>6.4622584245292671</v>
      </c>
      <c r="AD64" s="74">
        <v>7.0761499594263375</v>
      </c>
      <c r="AE64" s="74">
        <v>32.133199373166491</v>
      </c>
      <c r="AF64" s="74">
        <v>4.2514651369232181</v>
      </c>
      <c r="AG64" s="74">
        <v>26.749260519744947</v>
      </c>
      <c r="AH64" s="74">
        <v>37.300094928895284</v>
      </c>
      <c r="AI64" s="74">
        <v>6.7280233001185357</v>
      </c>
      <c r="AJ64" s="74">
        <v>1.4665378583842967</v>
      </c>
      <c r="AK64" s="74">
        <v>0.9850568277011672</v>
      </c>
      <c r="AL64" s="74">
        <v>22.233268671045487</v>
      </c>
      <c r="AM64" s="74">
        <v>0.52817243518897505</v>
      </c>
      <c r="AN64" s="74">
        <v>1447.6611516692155</v>
      </c>
      <c r="AO64" s="74">
        <v>8.8134237738474273</v>
      </c>
      <c r="AP64" s="74">
        <v>6.7506821724227253</v>
      </c>
      <c r="AQ64" s="74">
        <v>3.3647171321777281</v>
      </c>
      <c r="AR64" s="74">
        <v>11.688025326163903</v>
      </c>
      <c r="AS64" s="74">
        <v>20.821229071424472</v>
      </c>
      <c r="AT64" s="74">
        <v>5.2252169276375442</v>
      </c>
      <c r="AU64" s="74">
        <v>3.8519946900047271</v>
      </c>
      <c r="AV64" s="74">
        <v>3.6130472527784114</v>
      </c>
      <c r="AW64" s="74">
        <v>3.5495747358649643</v>
      </c>
      <c r="AX64" s="74">
        <v>13.702734248116586</v>
      </c>
      <c r="AY64" s="74">
        <v>40.488975759937162</v>
      </c>
      <c r="AZ64" s="74">
        <v>2.6064384619876115E-2</v>
      </c>
      <c r="BA64" s="74">
        <v>9.8208977246307931</v>
      </c>
      <c r="BB64" s="74">
        <v>56.89684887220028</v>
      </c>
      <c r="BC64" s="74">
        <v>24.411749626041146</v>
      </c>
      <c r="BD64" s="74">
        <v>216.98926274965677</v>
      </c>
      <c r="BE64" s="74">
        <v>186.60168788937369</v>
      </c>
      <c r="BF64" s="74">
        <v>159.03223926468405</v>
      </c>
      <c r="BG64" s="74">
        <v>0</v>
      </c>
      <c r="BH64" s="74">
        <v>0</v>
      </c>
      <c r="BI64" s="74">
        <v>10937.116771669211</v>
      </c>
      <c r="BJ64" s="74">
        <v>0</v>
      </c>
      <c r="BK64" s="74">
        <v>1.4624726964379607E-2</v>
      </c>
      <c r="BL64" s="74">
        <v>56.148868731809237</v>
      </c>
      <c r="BM64" s="74">
        <v>0.61702357640451266</v>
      </c>
      <c r="BN64" s="74">
        <v>0</v>
      </c>
      <c r="BO64" s="74">
        <v>0</v>
      </c>
    </row>
    <row r="65" spans="1:67" x14ac:dyDescent="0.25">
      <c r="A65">
        <v>2014</v>
      </c>
      <c r="B65" s="68" t="s">
        <v>456</v>
      </c>
      <c r="C65" s="73" t="s">
        <v>519</v>
      </c>
      <c r="D65" s="68" t="s">
        <v>431</v>
      </c>
      <c r="E65" s="74">
        <v>25.650489656092766</v>
      </c>
      <c r="F65" s="74">
        <v>1.02910173648462</v>
      </c>
      <c r="G65" s="74">
        <v>19.131559255767883</v>
      </c>
      <c r="H65" s="74">
        <v>0.83848996109610696</v>
      </c>
      <c r="I65" s="74">
        <v>31.918480153916203</v>
      </c>
      <c r="J65" s="74">
        <v>3085.5384253533848</v>
      </c>
      <c r="K65" s="74">
        <v>1.8797642819824192</v>
      </c>
      <c r="L65" s="74">
        <v>46.248710738050868</v>
      </c>
      <c r="M65" s="74">
        <v>7.775638598312856</v>
      </c>
      <c r="N65" s="74">
        <v>23.772189498622083</v>
      </c>
      <c r="O65" s="74">
        <v>97.084216108832493</v>
      </c>
      <c r="P65" s="74">
        <v>17.432006366679875</v>
      </c>
      <c r="Q65" s="74">
        <v>66.592354564103573</v>
      </c>
      <c r="R65" s="74">
        <v>10.14207698427426</v>
      </c>
      <c r="S65" s="74">
        <v>83.331757852609954</v>
      </c>
      <c r="T65" s="74">
        <v>57.91028563180452</v>
      </c>
      <c r="U65" s="74">
        <v>148.9324538099076</v>
      </c>
      <c r="V65" s="74">
        <v>31.697644264803571</v>
      </c>
      <c r="W65" s="74">
        <v>45.190653106572043</v>
      </c>
      <c r="X65" s="74">
        <v>118.76603082285392</v>
      </c>
      <c r="Y65" s="74">
        <v>60.470948817177153</v>
      </c>
      <c r="Z65" s="74">
        <v>247.64280041295677</v>
      </c>
      <c r="AA65" s="74">
        <v>0</v>
      </c>
      <c r="AB65" s="74">
        <v>29.35896795796836</v>
      </c>
      <c r="AC65" s="74">
        <v>15.695893223523704</v>
      </c>
      <c r="AD65" s="74">
        <v>57.003768578821493</v>
      </c>
      <c r="AE65" s="74">
        <v>112.74600090551843</v>
      </c>
      <c r="AF65" s="74">
        <v>10.955611372162725</v>
      </c>
      <c r="AG65" s="74">
        <v>68.834812234764939</v>
      </c>
      <c r="AH65" s="74">
        <v>96.110141842154064</v>
      </c>
      <c r="AI65" s="74">
        <v>51.350961367003137</v>
      </c>
      <c r="AJ65" s="74">
        <v>3.4519857377190544</v>
      </c>
      <c r="AK65" s="74">
        <v>0.36248814574582044</v>
      </c>
      <c r="AL65" s="74">
        <v>140.94308895740144</v>
      </c>
      <c r="AM65" s="74">
        <v>4.6276605161019262</v>
      </c>
      <c r="AN65" s="74">
        <v>37.550406304892448</v>
      </c>
      <c r="AO65" s="74">
        <v>7.1320615117615702</v>
      </c>
      <c r="AP65" s="74">
        <v>16.124311711314284</v>
      </c>
      <c r="AQ65" s="74">
        <v>4.9838569300078559</v>
      </c>
      <c r="AR65" s="74">
        <v>5.6859609168919336</v>
      </c>
      <c r="AS65" s="74">
        <v>35.630018546289342</v>
      </c>
      <c r="AT65" s="74">
        <v>12.196802703613319</v>
      </c>
      <c r="AU65" s="74">
        <v>10.427218294959381</v>
      </c>
      <c r="AV65" s="74">
        <v>8.0195086566261917</v>
      </c>
      <c r="AW65" s="74">
        <v>2.6917205402968007</v>
      </c>
      <c r="AX65" s="74">
        <v>9.8386453954859707</v>
      </c>
      <c r="AY65" s="74">
        <v>19.553436389969754</v>
      </c>
      <c r="AZ65" s="74">
        <v>1.9264183944218999E-2</v>
      </c>
      <c r="BA65" s="74">
        <v>18.534102682288037</v>
      </c>
      <c r="BB65" s="74">
        <v>94.978115395145437</v>
      </c>
      <c r="BC65" s="74">
        <v>78.121701653652408</v>
      </c>
      <c r="BD65" s="74">
        <v>20.961971677775015</v>
      </c>
      <c r="BE65" s="74">
        <v>84.290722845110835</v>
      </c>
      <c r="BF65" s="74">
        <v>123.04016725852685</v>
      </c>
      <c r="BG65" s="74">
        <v>0</v>
      </c>
      <c r="BH65" s="74">
        <v>0</v>
      </c>
      <c r="BI65" s="74">
        <v>14208.117469837149</v>
      </c>
      <c r="BJ65" s="74">
        <v>0</v>
      </c>
      <c r="BK65" s="74">
        <v>4.3344108688932034E-3</v>
      </c>
      <c r="BL65" s="74">
        <v>22.017091149254803</v>
      </c>
      <c r="BM65" s="74">
        <v>0.55450866751125649</v>
      </c>
      <c r="BN65" s="74">
        <v>0</v>
      </c>
      <c r="BO65" s="74">
        <v>0</v>
      </c>
    </row>
    <row r="66" spans="1:67" x14ac:dyDescent="0.25">
      <c r="A66">
        <v>2014</v>
      </c>
      <c r="B66" s="68" t="s">
        <v>457</v>
      </c>
      <c r="C66" s="73" t="s">
        <v>520</v>
      </c>
      <c r="D66" s="68" t="s">
        <v>431</v>
      </c>
      <c r="E66" s="74">
        <v>11.883972296730473</v>
      </c>
      <c r="F66" s="74">
        <v>0.82957587712961267</v>
      </c>
      <c r="G66" s="74">
        <v>24.496257406186814</v>
      </c>
      <c r="H66" s="74">
        <v>1.7057205231755574</v>
      </c>
      <c r="I66" s="74">
        <v>20.666384013149727</v>
      </c>
      <c r="J66" s="74">
        <v>16.886472915478691</v>
      </c>
      <c r="K66" s="74">
        <v>308.10313284526057</v>
      </c>
      <c r="L66" s="74">
        <v>30.079805450712801</v>
      </c>
      <c r="M66" s="74">
        <v>1.656905127611477</v>
      </c>
      <c r="N66" s="74">
        <v>18.747852886618048</v>
      </c>
      <c r="O66" s="74">
        <v>31.588658781355726</v>
      </c>
      <c r="P66" s="74">
        <v>3.4338089985944711</v>
      </c>
      <c r="Q66" s="74">
        <v>4.5808677692957858</v>
      </c>
      <c r="R66" s="74">
        <v>18.124055061345466</v>
      </c>
      <c r="S66" s="74">
        <v>58.886195462977085</v>
      </c>
      <c r="T66" s="74">
        <v>68.336611464649067</v>
      </c>
      <c r="U66" s="74">
        <v>69.93140429842677</v>
      </c>
      <c r="V66" s="74">
        <v>33.756820156786198</v>
      </c>
      <c r="W66" s="74">
        <v>44.939565735366131</v>
      </c>
      <c r="X66" s="74">
        <v>68.495770573620476</v>
      </c>
      <c r="Y66" s="74">
        <v>73.462339564379846</v>
      </c>
      <c r="Z66" s="74">
        <v>352.97637093839415</v>
      </c>
      <c r="AA66" s="74">
        <v>0</v>
      </c>
      <c r="AB66" s="74">
        <v>29.930754253313346</v>
      </c>
      <c r="AC66" s="74">
        <v>1.1645395194071015</v>
      </c>
      <c r="AD66" s="74">
        <v>7.1239774831532854</v>
      </c>
      <c r="AE66" s="74">
        <v>647.5224009394808</v>
      </c>
      <c r="AF66" s="74">
        <v>1.6659445851183363</v>
      </c>
      <c r="AG66" s="74">
        <v>10.45694778348853</v>
      </c>
      <c r="AH66" s="74">
        <v>14.598603274049145</v>
      </c>
      <c r="AI66" s="74">
        <v>3.5404261317032617</v>
      </c>
      <c r="AJ66" s="74">
        <v>0.32852879982138927</v>
      </c>
      <c r="AK66" s="74">
        <v>0.24303214714077537</v>
      </c>
      <c r="AL66" s="74">
        <v>101.26796885303267</v>
      </c>
      <c r="AM66" s="74">
        <v>0.10325931565046566</v>
      </c>
      <c r="AN66" s="74">
        <v>19.379605021516284</v>
      </c>
      <c r="AO66" s="74">
        <v>1.6358646542134816</v>
      </c>
      <c r="AP66" s="74">
        <v>2.0668236569200138</v>
      </c>
      <c r="AQ66" s="74">
        <v>0.36021408717122966</v>
      </c>
      <c r="AR66" s="74">
        <v>1.1336079118349303</v>
      </c>
      <c r="AS66" s="74">
        <v>1.3629319462941378</v>
      </c>
      <c r="AT66" s="74">
        <v>0.30329715712276173</v>
      </c>
      <c r="AU66" s="74">
        <v>0.21077502263619299</v>
      </c>
      <c r="AV66" s="74">
        <v>0.58507348209751275</v>
      </c>
      <c r="AW66" s="74">
        <v>0.18871521808664554</v>
      </c>
      <c r="AX66" s="74">
        <v>25.694944020226092</v>
      </c>
      <c r="AY66" s="74">
        <v>2.6214375973606621</v>
      </c>
      <c r="AZ66" s="74">
        <v>9.4543845975887369E-3</v>
      </c>
      <c r="BA66" s="74">
        <v>3.349315396027075</v>
      </c>
      <c r="BB66" s="74">
        <v>1.5528431564806733</v>
      </c>
      <c r="BC66" s="74">
        <v>3.8125629877755394</v>
      </c>
      <c r="BD66" s="74">
        <v>11.36108991828393</v>
      </c>
      <c r="BE66" s="74">
        <v>10.707490871812876</v>
      </c>
      <c r="BF66" s="74">
        <v>22.673659295413707</v>
      </c>
      <c r="BG66" s="74">
        <v>0</v>
      </c>
      <c r="BH66" s="74">
        <v>0</v>
      </c>
      <c r="BI66" s="74">
        <v>82.771208571444831</v>
      </c>
      <c r="BJ66" s="74">
        <v>0</v>
      </c>
      <c r="BK66" s="74">
        <v>3.3183565687429474E-3</v>
      </c>
      <c r="BL66" s="74">
        <v>23.814801223326974</v>
      </c>
      <c r="BM66" s="74">
        <v>0.89429732734779033</v>
      </c>
      <c r="BN66" s="74">
        <v>0</v>
      </c>
      <c r="BO66" s="74">
        <v>0</v>
      </c>
    </row>
    <row r="67" spans="1:67" x14ac:dyDescent="0.25">
      <c r="A67">
        <v>2014</v>
      </c>
      <c r="B67" s="68" t="s">
        <v>458</v>
      </c>
      <c r="C67" s="73" t="s">
        <v>521</v>
      </c>
      <c r="D67" s="68" t="s">
        <v>431</v>
      </c>
      <c r="E67" s="74">
        <v>35.681422650486532</v>
      </c>
      <c r="F67" s="74">
        <v>0.24782654505482721</v>
      </c>
      <c r="G67" s="74">
        <v>1.5801382638799222</v>
      </c>
      <c r="H67" s="74">
        <v>0.47108654478250145</v>
      </c>
      <c r="I67" s="74">
        <v>276.41243850012836</v>
      </c>
      <c r="J67" s="74">
        <v>107.3666034809637</v>
      </c>
      <c r="K67" s="74">
        <v>15.859372463307523</v>
      </c>
      <c r="L67" s="74">
        <v>1080.3895089974128</v>
      </c>
      <c r="M67" s="74">
        <v>340.37413416621757</v>
      </c>
      <c r="N67" s="74">
        <v>12.474624642627756</v>
      </c>
      <c r="O67" s="74">
        <v>128.01186926424884</v>
      </c>
      <c r="P67" s="74">
        <v>124.15891237438677</v>
      </c>
      <c r="Q67" s="74">
        <v>21.930512019770834</v>
      </c>
      <c r="R67" s="74">
        <v>25.080333010217672</v>
      </c>
      <c r="S67" s="74">
        <v>35.906252793540688</v>
      </c>
      <c r="T67" s="74">
        <v>51.945317990364657</v>
      </c>
      <c r="U67" s="74">
        <v>150.69464426029555</v>
      </c>
      <c r="V67" s="74">
        <v>105.17243349314259</v>
      </c>
      <c r="W67" s="74">
        <v>43.477697756278253</v>
      </c>
      <c r="X67" s="74">
        <v>41.974933802820416</v>
      </c>
      <c r="Y67" s="74">
        <v>26.810220761786692</v>
      </c>
      <c r="Z67" s="74">
        <v>54.912912340235977</v>
      </c>
      <c r="AA67" s="74">
        <v>0</v>
      </c>
      <c r="AB67" s="74">
        <v>6.8970734882355869</v>
      </c>
      <c r="AC67" s="74">
        <v>3.5887849064584367</v>
      </c>
      <c r="AD67" s="74">
        <v>31.11920379785948</v>
      </c>
      <c r="AE67" s="74">
        <v>99.882316512978903</v>
      </c>
      <c r="AF67" s="74">
        <v>20.532795721027686</v>
      </c>
      <c r="AG67" s="74">
        <v>129.01505476555724</v>
      </c>
      <c r="AH67" s="74">
        <v>180.10083007746775</v>
      </c>
      <c r="AI67" s="74">
        <v>11.124739529958031</v>
      </c>
      <c r="AJ67" s="74">
        <v>0.84383909885989616</v>
      </c>
      <c r="AK67" s="74">
        <v>0.34074970652183834</v>
      </c>
      <c r="AL67" s="74">
        <v>39.497308159039079</v>
      </c>
      <c r="AM67" s="74">
        <v>11.826002634467361</v>
      </c>
      <c r="AN67" s="74">
        <v>43.593823466069992</v>
      </c>
      <c r="AO67" s="74">
        <v>441.73194319074696</v>
      </c>
      <c r="AP67" s="74">
        <v>6.706704483329923</v>
      </c>
      <c r="AQ67" s="74">
        <v>3.0037477851404479</v>
      </c>
      <c r="AR67" s="74">
        <v>21.932774656070059</v>
      </c>
      <c r="AS67" s="74">
        <v>35.724219259446961</v>
      </c>
      <c r="AT67" s="74">
        <v>8.9365597059170057</v>
      </c>
      <c r="AU67" s="74">
        <v>5.917713633430342</v>
      </c>
      <c r="AV67" s="74">
        <v>5.2944402349036839</v>
      </c>
      <c r="AW67" s="74">
        <v>11.190117689826184</v>
      </c>
      <c r="AX67" s="74">
        <v>29.212447880696011</v>
      </c>
      <c r="AY67" s="74">
        <v>23.156255053955284</v>
      </c>
      <c r="AZ67" s="74">
        <v>2.8601097574205293E-2</v>
      </c>
      <c r="BA67" s="74">
        <v>13.809188757294976</v>
      </c>
      <c r="BB67" s="74">
        <v>20.627926122782998</v>
      </c>
      <c r="BC67" s="74">
        <v>24.976299445906818</v>
      </c>
      <c r="BD67" s="74">
        <v>57.450751423158366</v>
      </c>
      <c r="BE67" s="74">
        <v>19.508726162060341</v>
      </c>
      <c r="BF67" s="74">
        <v>32.746172250947723</v>
      </c>
      <c r="BG67" s="74">
        <v>0</v>
      </c>
      <c r="BH67" s="74">
        <v>0</v>
      </c>
      <c r="BI67" s="74">
        <v>248.19809943520153</v>
      </c>
      <c r="BJ67" s="74">
        <v>0</v>
      </c>
      <c r="BK67" s="74">
        <v>1.3349532185185759E-3</v>
      </c>
      <c r="BL67" s="74">
        <v>17.312904853635185</v>
      </c>
      <c r="BM67" s="74">
        <v>0.48530795907642799</v>
      </c>
      <c r="BN67" s="74">
        <v>0</v>
      </c>
      <c r="BO67" s="74">
        <v>0</v>
      </c>
    </row>
    <row r="68" spans="1:67" x14ac:dyDescent="0.25">
      <c r="A68">
        <v>2014</v>
      </c>
      <c r="B68" s="68" t="s">
        <v>459</v>
      </c>
      <c r="C68" s="73" t="s">
        <v>522</v>
      </c>
      <c r="D68" s="68" t="s">
        <v>431</v>
      </c>
      <c r="E68" s="74">
        <v>1.0176721592468505</v>
      </c>
      <c r="F68" s="74">
        <v>4.9639940076446683E-2</v>
      </c>
      <c r="G68" s="74">
        <v>0.11394954147484476</v>
      </c>
      <c r="H68" s="74">
        <v>8.9316025926475223E-2</v>
      </c>
      <c r="I68" s="74">
        <v>11.986941634450908</v>
      </c>
      <c r="J68" s="74">
        <v>17.091312115291007</v>
      </c>
      <c r="K68" s="74">
        <v>0.45569062387625187</v>
      </c>
      <c r="L68" s="74">
        <v>15.030299751915017</v>
      </c>
      <c r="M68" s="74">
        <v>47.555348629373285</v>
      </c>
      <c r="N68" s="74">
        <v>8.9735383926696048</v>
      </c>
      <c r="O68" s="74">
        <v>15.050187220338298</v>
      </c>
      <c r="P68" s="74">
        <v>11.180196647355368</v>
      </c>
      <c r="Q68" s="74">
        <v>3.0758105053855345</v>
      </c>
      <c r="R68" s="74">
        <v>1.3304949210259989</v>
      </c>
      <c r="S68" s="74">
        <v>8.1232861297314418</v>
      </c>
      <c r="T68" s="74">
        <v>6.4627883454179447</v>
      </c>
      <c r="U68" s="74">
        <v>42.54835007645633</v>
      </c>
      <c r="V68" s="74">
        <v>6.9024307768423556</v>
      </c>
      <c r="W68" s="74">
        <v>7.7158555150776866</v>
      </c>
      <c r="X68" s="74">
        <v>13.8279119543887</v>
      </c>
      <c r="Y68" s="74">
        <v>7.19699886840215</v>
      </c>
      <c r="Z68" s="74">
        <v>3.7443359289518039</v>
      </c>
      <c r="AA68" s="74">
        <v>0</v>
      </c>
      <c r="AB68" s="74">
        <v>4.3394698445976383</v>
      </c>
      <c r="AC68" s="74">
        <v>3.6934214998177168</v>
      </c>
      <c r="AD68" s="74">
        <v>3.5269539030556132</v>
      </c>
      <c r="AE68" s="74">
        <v>21.286111941925711</v>
      </c>
      <c r="AF68" s="74">
        <v>1.8548739029223753</v>
      </c>
      <c r="AG68" s="74">
        <v>11.656767158832752</v>
      </c>
      <c r="AH68" s="74">
        <v>16.26912326792463</v>
      </c>
      <c r="AI68" s="74">
        <v>4.4633416957841954</v>
      </c>
      <c r="AJ68" s="74">
        <v>0.34029775356808001</v>
      </c>
      <c r="AK68" s="74">
        <v>0.25717090992586655</v>
      </c>
      <c r="AL68" s="74">
        <v>10.189499951049211</v>
      </c>
      <c r="AM68" s="74">
        <v>5.2478737824006911</v>
      </c>
      <c r="AN68" s="74">
        <v>2.0527865469530071</v>
      </c>
      <c r="AO68" s="74">
        <v>39.358181464609459</v>
      </c>
      <c r="AP68" s="74">
        <v>4.4259448244435022</v>
      </c>
      <c r="AQ68" s="74">
        <v>3.5658359334825032</v>
      </c>
      <c r="AR68" s="74">
        <v>7.3457730750908548</v>
      </c>
      <c r="AS68" s="74">
        <v>45.435178765016524</v>
      </c>
      <c r="AT68" s="74">
        <v>8.5259232273963583</v>
      </c>
      <c r="AU68" s="74">
        <v>3.5691519441862702</v>
      </c>
      <c r="AV68" s="74">
        <v>1.0862345280153964</v>
      </c>
      <c r="AW68" s="74">
        <v>6.7933578220252517</v>
      </c>
      <c r="AX68" s="74">
        <v>9.2831260775289639</v>
      </c>
      <c r="AY68" s="74">
        <v>8.8398826908997261</v>
      </c>
      <c r="AZ68" s="74">
        <v>7.8326020121417511E-2</v>
      </c>
      <c r="BA68" s="74">
        <v>2.9415795719474649</v>
      </c>
      <c r="BB68" s="74">
        <v>4.0689957925763061</v>
      </c>
      <c r="BC68" s="74">
        <v>34.773149897674145</v>
      </c>
      <c r="BD68" s="74">
        <v>26.68895801340058</v>
      </c>
      <c r="BE68" s="74">
        <v>14.478363241824306</v>
      </c>
      <c r="BF68" s="74">
        <v>17.382528345051135</v>
      </c>
      <c r="BG68" s="74">
        <v>0</v>
      </c>
      <c r="BH68" s="74">
        <v>0</v>
      </c>
      <c r="BI68" s="74">
        <v>46.184493795320037</v>
      </c>
      <c r="BJ68" s="74">
        <v>0</v>
      </c>
      <c r="BK68" s="74">
        <v>2.9334948710728636E-3</v>
      </c>
      <c r="BL68" s="74">
        <v>76.633090441095277</v>
      </c>
      <c r="BM68" s="74">
        <v>0.40164105318657933</v>
      </c>
      <c r="BN68" s="74">
        <v>0</v>
      </c>
      <c r="BO68" s="74">
        <v>0</v>
      </c>
    </row>
    <row r="69" spans="1:67" x14ac:dyDescent="0.25">
      <c r="A69">
        <v>2014</v>
      </c>
      <c r="B69" s="68" t="s">
        <v>460</v>
      </c>
      <c r="C69" s="73" t="s">
        <v>523</v>
      </c>
      <c r="D69" s="68" t="s">
        <v>431</v>
      </c>
      <c r="E69" s="74">
        <v>292.8558697151575</v>
      </c>
      <c r="F69" s="74">
        <v>19.149411618706111</v>
      </c>
      <c r="G69" s="74">
        <v>144.60166609416689</v>
      </c>
      <c r="H69" s="74">
        <v>56.486959784907668</v>
      </c>
      <c r="I69" s="74">
        <v>194.29425624381105</v>
      </c>
      <c r="J69" s="74">
        <v>240.18680214647327</v>
      </c>
      <c r="K69" s="74">
        <v>15.468114956592096</v>
      </c>
      <c r="L69" s="74">
        <v>114.82617154920891</v>
      </c>
      <c r="M69" s="74">
        <v>32.999265227010788</v>
      </c>
      <c r="N69" s="74">
        <v>2994.2915562747735</v>
      </c>
      <c r="O69" s="74">
        <v>11105.032409011576</v>
      </c>
      <c r="P69" s="74">
        <v>165.50134422114076</v>
      </c>
      <c r="Q69" s="74">
        <v>124.81371635498746</v>
      </c>
      <c r="R69" s="74">
        <v>330.39208082767334</v>
      </c>
      <c r="S69" s="74">
        <v>584.85706752498299</v>
      </c>
      <c r="T69" s="74">
        <v>334.30397937258294</v>
      </c>
      <c r="U69" s="74">
        <v>329.35378810060104</v>
      </c>
      <c r="V69" s="74">
        <v>177.52173552428201</v>
      </c>
      <c r="W69" s="74">
        <v>249.59816125162413</v>
      </c>
      <c r="X69" s="74">
        <v>249.19856949412988</v>
      </c>
      <c r="Y69" s="74">
        <v>228.27651117846341</v>
      </c>
      <c r="Z69" s="74">
        <v>53.67978621002456</v>
      </c>
      <c r="AA69" s="74">
        <v>0</v>
      </c>
      <c r="AB69" s="74">
        <v>1515.4080616310239</v>
      </c>
      <c r="AC69" s="74">
        <v>140.30700765991259</v>
      </c>
      <c r="AD69" s="74">
        <v>125.80075225207521</v>
      </c>
      <c r="AE69" s="74">
        <v>1031.1389352492124</v>
      </c>
      <c r="AF69" s="74">
        <v>57.266197536082593</v>
      </c>
      <c r="AG69" s="74">
        <v>359.82614793540858</v>
      </c>
      <c r="AH69" s="74">
        <v>502.29976743179532</v>
      </c>
      <c r="AI69" s="74">
        <v>3665.4507201827591</v>
      </c>
      <c r="AJ69" s="74">
        <v>915.55363195789687</v>
      </c>
      <c r="AK69" s="74">
        <v>973.48053884040837</v>
      </c>
      <c r="AL69" s="74">
        <v>280.71168365282432</v>
      </c>
      <c r="AM69" s="74">
        <v>49.72938929910967</v>
      </c>
      <c r="AN69" s="74">
        <v>364.44134630455289</v>
      </c>
      <c r="AO69" s="74">
        <v>42.197273760447821</v>
      </c>
      <c r="AP69" s="74">
        <v>64.354968514753708</v>
      </c>
      <c r="AQ69" s="74">
        <v>18.296870393137912</v>
      </c>
      <c r="AR69" s="74">
        <v>34.486549285709799</v>
      </c>
      <c r="AS69" s="74">
        <v>85.958624452209818</v>
      </c>
      <c r="AT69" s="74">
        <v>14.243509647985878</v>
      </c>
      <c r="AU69" s="74">
        <v>8.3710323137024822</v>
      </c>
      <c r="AV69" s="74">
        <v>113.58548895036638</v>
      </c>
      <c r="AW69" s="74">
        <v>101.40557174998361</v>
      </c>
      <c r="AX69" s="74">
        <v>146.55656155868897</v>
      </c>
      <c r="AY69" s="74">
        <v>49.352435892047154</v>
      </c>
      <c r="AZ69" s="74">
        <v>0.18183069695308046</v>
      </c>
      <c r="BA69" s="74">
        <v>63.755993505474294</v>
      </c>
      <c r="BB69" s="74">
        <v>167.45632280016321</v>
      </c>
      <c r="BC69" s="74">
        <v>315.08308438430851</v>
      </c>
      <c r="BD69" s="74">
        <v>553.01156119964548</v>
      </c>
      <c r="BE69" s="74">
        <v>298.85787590422251</v>
      </c>
      <c r="BF69" s="74">
        <v>382.35195862917124</v>
      </c>
      <c r="BG69" s="74">
        <v>0</v>
      </c>
      <c r="BH69" s="74">
        <v>0</v>
      </c>
      <c r="BI69" s="74">
        <v>7787.784713889303</v>
      </c>
      <c r="BJ69" s="74">
        <v>0</v>
      </c>
      <c r="BK69" s="74">
        <v>1.4101013228222889E-2</v>
      </c>
      <c r="BL69" s="74">
        <v>26.780640309640869</v>
      </c>
      <c r="BM69" s="74">
        <v>0.52165565773103773</v>
      </c>
      <c r="BN69" s="74">
        <v>0</v>
      </c>
      <c r="BO69" s="74">
        <v>0</v>
      </c>
    </row>
    <row r="70" spans="1:67" x14ac:dyDescent="0.25">
      <c r="A70">
        <v>2014</v>
      </c>
      <c r="B70" s="68" t="s">
        <v>461</v>
      </c>
      <c r="C70" s="73" t="s">
        <v>524</v>
      </c>
      <c r="D70" s="68" t="s">
        <v>431</v>
      </c>
      <c r="E70" s="74">
        <v>643.56609195902797</v>
      </c>
      <c r="F70" s="74">
        <v>54.94558050494031</v>
      </c>
      <c r="G70" s="74">
        <v>7.872290069151596</v>
      </c>
      <c r="H70" s="74">
        <v>26.939248853662132</v>
      </c>
      <c r="I70" s="74">
        <v>245.06742142789162</v>
      </c>
      <c r="J70" s="74">
        <v>1660.8805540452427</v>
      </c>
      <c r="K70" s="74">
        <v>86.458340560361904</v>
      </c>
      <c r="L70" s="74">
        <v>336.57918456013351</v>
      </c>
      <c r="M70" s="74">
        <v>203.33880822131732</v>
      </c>
      <c r="N70" s="74">
        <v>1609.4976793285518</v>
      </c>
      <c r="O70" s="74">
        <v>16066.442086471694</v>
      </c>
      <c r="P70" s="74">
        <v>1296.8379645916616</v>
      </c>
      <c r="Q70" s="74">
        <v>1720.4902255161305</v>
      </c>
      <c r="R70" s="74">
        <v>249.95645657665213</v>
      </c>
      <c r="S70" s="74">
        <v>720.59856274202753</v>
      </c>
      <c r="T70" s="74">
        <v>738.23282956076878</v>
      </c>
      <c r="U70" s="74">
        <v>3387.632225250738</v>
      </c>
      <c r="V70" s="74">
        <v>795.21597626656342</v>
      </c>
      <c r="W70" s="74">
        <v>347.62693267359987</v>
      </c>
      <c r="X70" s="74">
        <v>389.23791302533988</v>
      </c>
      <c r="Y70" s="74">
        <v>373.09249505540754</v>
      </c>
      <c r="Z70" s="74">
        <v>260.56275589381301</v>
      </c>
      <c r="AA70" s="74">
        <v>0</v>
      </c>
      <c r="AB70" s="74">
        <v>816.97992685203121</v>
      </c>
      <c r="AC70" s="74">
        <v>263.32406767473981</v>
      </c>
      <c r="AD70" s="74">
        <v>152.87201537519203</v>
      </c>
      <c r="AE70" s="74">
        <v>776.36976722575503</v>
      </c>
      <c r="AF70" s="74">
        <v>6.263092857154378</v>
      </c>
      <c r="AG70" s="74">
        <v>39.373674179633682</v>
      </c>
      <c r="AH70" s="74">
        <v>54.919619556658738</v>
      </c>
      <c r="AI70" s="74">
        <v>199.00449873002697</v>
      </c>
      <c r="AJ70" s="74">
        <v>19.931403255850313</v>
      </c>
      <c r="AK70" s="74">
        <v>17.321097367337401</v>
      </c>
      <c r="AL70" s="74">
        <v>78.787264061923267</v>
      </c>
      <c r="AM70" s="74">
        <v>1.8808455280641407</v>
      </c>
      <c r="AN70" s="74">
        <v>66.06274251157852</v>
      </c>
      <c r="AO70" s="74">
        <v>188.53736266154965</v>
      </c>
      <c r="AP70" s="74">
        <v>68.647102718845773</v>
      </c>
      <c r="AQ70" s="74">
        <v>5.6231621788023274</v>
      </c>
      <c r="AR70" s="74">
        <v>18.306816980460468</v>
      </c>
      <c r="AS70" s="74">
        <v>24.82954684449334</v>
      </c>
      <c r="AT70" s="74">
        <v>9.0289816034568133</v>
      </c>
      <c r="AU70" s="74">
        <v>6.3001655285706661</v>
      </c>
      <c r="AV70" s="74">
        <v>11.913146062119864</v>
      </c>
      <c r="AW70" s="74">
        <v>8.7605987986631479</v>
      </c>
      <c r="AX70" s="74">
        <v>75.816955048541686</v>
      </c>
      <c r="AY70" s="74">
        <v>333.42120739295376</v>
      </c>
      <c r="AZ70" s="74">
        <v>0.10856998261072068</v>
      </c>
      <c r="BA70" s="74">
        <v>108.09781691332078</v>
      </c>
      <c r="BB70" s="74">
        <v>547.71951341618148</v>
      </c>
      <c r="BC70" s="74">
        <v>71.235231255216718</v>
      </c>
      <c r="BD70" s="74">
        <v>72.725939493559196</v>
      </c>
      <c r="BE70" s="74">
        <v>439.7185639428111</v>
      </c>
      <c r="BF70" s="74">
        <v>628.30292461645865</v>
      </c>
      <c r="BG70" s="74">
        <v>0</v>
      </c>
      <c r="BH70" s="74">
        <v>0</v>
      </c>
      <c r="BI70" s="74">
        <v>2330.7448806224438</v>
      </c>
      <c r="BJ70" s="74">
        <v>0</v>
      </c>
      <c r="BK70" s="74">
        <v>3.9820032585540337E-2</v>
      </c>
      <c r="BL70" s="74">
        <v>291.8360793084189</v>
      </c>
      <c r="BM70" s="74">
        <v>2.9866939953355325</v>
      </c>
      <c r="BN70" s="74">
        <v>0</v>
      </c>
      <c r="BO70" s="74">
        <v>0</v>
      </c>
    </row>
    <row r="71" spans="1:67" x14ac:dyDescent="0.25">
      <c r="A71">
        <v>2014</v>
      </c>
      <c r="B71" s="68" t="s">
        <v>462</v>
      </c>
      <c r="C71" s="73" t="s">
        <v>525</v>
      </c>
      <c r="D71" s="68" t="s">
        <v>431</v>
      </c>
      <c r="E71" s="74">
        <v>26.997398639041986</v>
      </c>
      <c r="F71" s="74">
        <v>0.36490149316205328</v>
      </c>
      <c r="G71" s="74">
        <v>2.5055577763673802</v>
      </c>
      <c r="H71" s="74">
        <v>0.47059815438209496</v>
      </c>
      <c r="I71" s="74">
        <v>92.978322484286423</v>
      </c>
      <c r="J71" s="74">
        <v>18.315214106433174</v>
      </c>
      <c r="K71" s="74">
        <v>0.80405170638874246</v>
      </c>
      <c r="L71" s="74">
        <v>4.2747504568314216</v>
      </c>
      <c r="M71" s="74">
        <v>1.8060546685204824</v>
      </c>
      <c r="N71" s="74">
        <v>34.455534676586616</v>
      </c>
      <c r="O71" s="74">
        <v>132.39795462781166</v>
      </c>
      <c r="P71" s="74">
        <v>1174.4263443730092</v>
      </c>
      <c r="Q71" s="74">
        <v>11.079377203942517</v>
      </c>
      <c r="R71" s="74">
        <v>3.2737987339686976</v>
      </c>
      <c r="S71" s="74">
        <v>20.848772154998954</v>
      </c>
      <c r="T71" s="74">
        <v>14.010061798438262</v>
      </c>
      <c r="U71" s="74">
        <v>98.930847282863311</v>
      </c>
      <c r="V71" s="74">
        <v>14.516788175113799</v>
      </c>
      <c r="W71" s="74">
        <v>22.95846359935021</v>
      </c>
      <c r="X71" s="74">
        <v>21.531998761453483</v>
      </c>
      <c r="Y71" s="74">
        <v>19.639863232662996</v>
      </c>
      <c r="Z71" s="74">
        <v>4.3438150226235184</v>
      </c>
      <c r="AA71" s="74">
        <v>0</v>
      </c>
      <c r="AB71" s="74">
        <v>17.926307983099242</v>
      </c>
      <c r="AC71" s="74">
        <v>8.3128307041001079</v>
      </c>
      <c r="AD71" s="74">
        <v>12.059048823600676</v>
      </c>
      <c r="AE71" s="74">
        <v>28.185320318498459</v>
      </c>
      <c r="AF71" s="74">
        <v>0.86037823638506095</v>
      </c>
      <c r="AG71" s="74">
        <v>5.4185131453629305</v>
      </c>
      <c r="AH71" s="74">
        <v>7.5597090050422038</v>
      </c>
      <c r="AI71" s="74">
        <v>9.9769384422097307</v>
      </c>
      <c r="AJ71" s="74">
        <v>2.6609241966193604</v>
      </c>
      <c r="AK71" s="74">
        <v>8.5170931389372679</v>
      </c>
      <c r="AL71" s="74">
        <v>10.84781611507737</v>
      </c>
      <c r="AM71" s="74">
        <v>0.41447978370491034</v>
      </c>
      <c r="AN71" s="74">
        <v>5.1360622088628549</v>
      </c>
      <c r="AO71" s="74">
        <v>2.9324355962347868</v>
      </c>
      <c r="AP71" s="74">
        <v>2.814140836468074</v>
      </c>
      <c r="AQ71" s="74">
        <v>2.3409461040498645</v>
      </c>
      <c r="AR71" s="74">
        <v>5.2175029786861913</v>
      </c>
      <c r="AS71" s="74">
        <v>13.280890514507842</v>
      </c>
      <c r="AT71" s="74">
        <v>6.9801693565290091</v>
      </c>
      <c r="AU71" s="74">
        <v>5.7324681482519937</v>
      </c>
      <c r="AV71" s="74">
        <v>0.84704808782716201</v>
      </c>
      <c r="AW71" s="74">
        <v>1.4822714472783431</v>
      </c>
      <c r="AX71" s="74">
        <v>4.1423237984882544</v>
      </c>
      <c r="AY71" s="74">
        <v>49.151646155021794</v>
      </c>
      <c r="AZ71" s="74">
        <v>8.656599864956661E-3</v>
      </c>
      <c r="BA71" s="74">
        <v>1.9486885817261332</v>
      </c>
      <c r="BB71" s="74">
        <v>24.694620819628483</v>
      </c>
      <c r="BC71" s="74">
        <v>72.029957998009849</v>
      </c>
      <c r="BD71" s="74">
        <v>13.668903835625951</v>
      </c>
      <c r="BE71" s="74">
        <v>2645.9747732193532</v>
      </c>
      <c r="BF71" s="74">
        <v>20.002907966595536</v>
      </c>
      <c r="BG71" s="74">
        <v>0</v>
      </c>
      <c r="BH71" s="74">
        <v>0</v>
      </c>
      <c r="BI71" s="74">
        <v>447.12593286629493</v>
      </c>
      <c r="BJ71" s="74">
        <v>0</v>
      </c>
      <c r="BK71" s="74">
        <v>6.9834860363500437E-2</v>
      </c>
      <c r="BL71" s="74">
        <v>199.12407628514072</v>
      </c>
      <c r="BM71" s="74">
        <v>9.2716697086295135</v>
      </c>
      <c r="BN71" s="74">
        <v>0</v>
      </c>
      <c r="BO71" s="74">
        <v>0</v>
      </c>
    </row>
    <row r="72" spans="1:67" x14ac:dyDescent="0.25">
      <c r="A72">
        <v>2014</v>
      </c>
      <c r="B72" s="68" t="s">
        <v>463</v>
      </c>
      <c r="C72" s="73" t="s">
        <v>526</v>
      </c>
      <c r="D72" s="68" t="s">
        <v>431</v>
      </c>
      <c r="E72" s="74">
        <v>69.476597540899945</v>
      </c>
      <c r="F72" s="74">
        <v>2.7715466483869542</v>
      </c>
      <c r="G72" s="74">
        <v>12.373733601443163</v>
      </c>
      <c r="H72" s="74">
        <v>3.3614048210526386</v>
      </c>
      <c r="I72" s="74">
        <v>300.52893319218936</v>
      </c>
      <c r="J72" s="74">
        <v>200.76171519808634</v>
      </c>
      <c r="K72" s="74">
        <v>7.8758905697081065</v>
      </c>
      <c r="L72" s="74">
        <v>42.58664942678589</v>
      </c>
      <c r="M72" s="74">
        <v>45.787458449693574</v>
      </c>
      <c r="N72" s="74">
        <v>109.83198101231962</v>
      </c>
      <c r="O72" s="74">
        <v>397.84644794475093</v>
      </c>
      <c r="P72" s="74">
        <v>129.33790050286609</v>
      </c>
      <c r="Q72" s="74">
        <v>291.48938311698026</v>
      </c>
      <c r="R72" s="74">
        <v>39.724971406550388</v>
      </c>
      <c r="S72" s="74">
        <v>108.97717997049831</v>
      </c>
      <c r="T72" s="74">
        <v>227.55659313669082</v>
      </c>
      <c r="U72" s="74">
        <v>1435.1879467047418</v>
      </c>
      <c r="V72" s="74">
        <v>592.96056164780816</v>
      </c>
      <c r="W72" s="74">
        <v>486.15233844810717</v>
      </c>
      <c r="X72" s="74">
        <v>1529.5999551199407</v>
      </c>
      <c r="Y72" s="74">
        <v>292.10340710041885</v>
      </c>
      <c r="Z72" s="74">
        <v>175.22043545065119</v>
      </c>
      <c r="AA72" s="74">
        <v>0</v>
      </c>
      <c r="AB72" s="74">
        <v>106.57294154738062</v>
      </c>
      <c r="AC72" s="74">
        <v>36.479027549023293</v>
      </c>
      <c r="AD72" s="74">
        <v>58.458628557509165</v>
      </c>
      <c r="AE72" s="74">
        <v>961.44585805381996</v>
      </c>
      <c r="AF72" s="74">
        <v>19.569836404302826</v>
      </c>
      <c r="AG72" s="74">
        <v>122.96541155918932</v>
      </c>
      <c r="AH72" s="74">
        <v>171.64576955098505</v>
      </c>
      <c r="AI72" s="74">
        <v>199.47663427422415</v>
      </c>
      <c r="AJ72" s="74">
        <v>2.5922120571734562</v>
      </c>
      <c r="AK72" s="74">
        <v>3.1164393248214699</v>
      </c>
      <c r="AL72" s="74">
        <v>69.070409179151881</v>
      </c>
      <c r="AM72" s="74">
        <v>8.83999284636878</v>
      </c>
      <c r="AN72" s="74">
        <v>33.129365776085137</v>
      </c>
      <c r="AO72" s="74">
        <v>11.393015649678489</v>
      </c>
      <c r="AP72" s="74">
        <v>6.2639907370867114</v>
      </c>
      <c r="AQ72" s="74">
        <v>1.233907415426134</v>
      </c>
      <c r="AR72" s="74">
        <v>6.3189995827488561</v>
      </c>
      <c r="AS72" s="74">
        <v>9.6593797992568184</v>
      </c>
      <c r="AT72" s="74">
        <v>2.2683335824189381</v>
      </c>
      <c r="AU72" s="74">
        <v>2.2943625444337079</v>
      </c>
      <c r="AV72" s="74">
        <v>3.2576665939156633</v>
      </c>
      <c r="AW72" s="74">
        <v>3.1672290024031255</v>
      </c>
      <c r="AX72" s="74">
        <v>11.56133266061719</v>
      </c>
      <c r="AY72" s="74">
        <v>18.943034556773412</v>
      </c>
      <c r="AZ72" s="74">
        <v>8.968728337670788E-2</v>
      </c>
      <c r="BA72" s="74">
        <v>8.7324059015854392</v>
      </c>
      <c r="BB72" s="74">
        <v>30.658857458848061</v>
      </c>
      <c r="BC72" s="74">
        <v>12.000242121430494</v>
      </c>
      <c r="BD72" s="74">
        <v>21.925155836327079</v>
      </c>
      <c r="BE72" s="74">
        <v>39.032862179611932</v>
      </c>
      <c r="BF72" s="74">
        <v>126.24191643039568</v>
      </c>
      <c r="BG72" s="74">
        <v>0</v>
      </c>
      <c r="BH72" s="74">
        <v>0</v>
      </c>
      <c r="BI72" s="74">
        <v>165.94768125614641</v>
      </c>
      <c r="BJ72" s="74">
        <v>0</v>
      </c>
      <c r="BK72" s="74">
        <v>1.1625822117668574E-2</v>
      </c>
      <c r="BL72" s="74">
        <v>157.542178109058</v>
      </c>
      <c r="BM72" s="74">
        <v>35.731610894260093</v>
      </c>
      <c r="BN72" s="74">
        <v>0</v>
      </c>
      <c r="BO72" s="74">
        <v>0</v>
      </c>
    </row>
    <row r="73" spans="1:67" x14ac:dyDescent="0.25">
      <c r="A73">
        <v>2014</v>
      </c>
      <c r="B73" s="68" t="s">
        <v>464</v>
      </c>
      <c r="C73" s="73" t="s">
        <v>527</v>
      </c>
      <c r="D73" s="68" t="s">
        <v>431</v>
      </c>
      <c r="E73" s="74">
        <v>6.5437480291415975</v>
      </c>
      <c r="F73" s="74">
        <v>0.24782057163802085</v>
      </c>
      <c r="G73" s="74">
        <v>0.33679627834838977</v>
      </c>
      <c r="H73" s="74">
        <v>0.47106776173563958</v>
      </c>
      <c r="I73" s="74">
        <v>123.89903891917261</v>
      </c>
      <c r="J73" s="74">
        <v>18.082749717739894</v>
      </c>
      <c r="K73" s="74">
        <v>1.8253989878328138</v>
      </c>
      <c r="L73" s="74">
        <v>18.439089697044849</v>
      </c>
      <c r="M73" s="74">
        <v>2.1595579211609373</v>
      </c>
      <c r="N73" s="74">
        <v>273.67202048707713</v>
      </c>
      <c r="O73" s="74">
        <v>216.78356992402573</v>
      </c>
      <c r="P73" s="74">
        <v>149.06971743578731</v>
      </c>
      <c r="Q73" s="74">
        <v>15.105364635815585</v>
      </c>
      <c r="R73" s="74">
        <v>674.21607949513532</v>
      </c>
      <c r="S73" s="74">
        <v>446.93976214825398</v>
      </c>
      <c r="T73" s="74">
        <v>85.609678515869604</v>
      </c>
      <c r="U73" s="74">
        <v>2864.0242293606816</v>
      </c>
      <c r="V73" s="74">
        <v>234.82173750283087</v>
      </c>
      <c r="W73" s="74">
        <v>101.15485276286422</v>
      </c>
      <c r="X73" s="74">
        <v>174.30176701509399</v>
      </c>
      <c r="Y73" s="74">
        <v>130.6469247522939</v>
      </c>
      <c r="Z73" s="74">
        <v>54.429991779002926</v>
      </c>
      <c r="AA73" s="74">
        <v>0</v>
      </c>
      <c r="AB73" s="74">
        <v>118.16990054824927</v>
      </c>
      <c r="AC73" s="74">
        <v>25.444370222837691</v>
      </c>
      <c r="AD73" s="74">
        <v>65.132952998196018</v>
      </c>
      <c r="AE73" s="74">
        <v>4566.5816123069299</v>
      </c>
      <c r="AF73" s="74">
        <v>1.1976893009540146</v>
      </c>
      <c r="AG73" s="74">
        <v>7.5303308598339722</v>
      </c>
      <c r="AH73" s="74">
        <v>10.504712698133146</v>
      </c>
      <c r="AI73" s="74">
        <v>3.9423886753734134</v>
      </c>
      <c r="AJ73" s="74">
        <v>0.79118477432982703</v>
      </c>
      <c r="AK73" s="74">
        <v>2.0036649725290063</v>
      </c>
      <c r="AL73" s="74">
        <v>9.3794744102895535</v>
      </c>
      <c r="AM73" s="74">
        <v>0.11826805300361587</v>
      </c>
      <c r="AN73" s="74">
        <v>22.945875940035922</v>
      </c>
      <c r="AO73" s="74">
        <v>1.4777452023475606</v>
      </c>
      <c r="AP73" s="74">
        <v>1.5098007892369893</v>
      </c>
      <c r="AQ73" s="74">
        <v>1.0304145868024923</v>
      </c>
      <c r="AR73" s="74">
        <v>2.2907209099168346</v>
      </c>
      <c r="AS73" s="74">
        <v>2.2722370417230513</v>
      </c>
      <c r="AT73" s="74">
        <v>0.94943354176830264</v>
      </c>
      <c r="AU73" s="74">
        <v>2.2447006546629629</v>
      </c>
      <c r="AV73" s="74">
        <v>1.3207288219353484</v>
      </c>
      <c r="AW73" s="74">
        <v>1.2310220142828183</v>
      </c>
      <c r="AX73" s="74">
        <v>5.5473523191041822</v>
      </c>
      <c r="AY73" s="74">
        <v>26.971912465946517</v>
      </c>
      <c r="AZ73" s="74">
        <v>3.9727224370013567E-3</v>
      </c>
      <c r="BA73" s="74">
        <v>1.5431323272823398</v>
      </c>
      <c r="BB73" s="74">
        <v>4.4921200073096808</v>
      </c>
      <c r="BC73" s="74">
        <v>6.9606454116982857</v>
      </c>
      <c r="BD73" s="74">
        <v>19.04973056128518</v>
      </c>
      <c r="BE73" s="74">
        <v>10.748282068813525</v>
      </c>
      <c r="BF73" s="74">
        <v>22.373061335703607</v>
      </c>
      <c r="BG73" s="74">
        <v>0</v>
      </c>
      <c r="BH73" s="74">
        <v>0</v>
      </c>
      <c r="BI73" s="74">
        <v>107.19058221439342</v>
      </c>
      <c r="BJ73" s="74">
        <v>0</v>
      </c>
      <c r="BK73" s="74">
        <v>3.7621454706816566E-3</v>
      </c>
      <c r="BL73" s="74">
        <v>56.707216203188466</v>
      </c>
      <c r="BM73" s="74">
        <v>57.730657876783852</v>
      </c>
      <c r="BN73" s="74">
        <v>0</v>
      </c>
      <c r="BO73" s="74">
        <v>0</v>
      </c>
    </row>
    <row r="74" spans="1:67" x14ac:dyDescent="0.25">
      <c r="A74">
        <v>2014</v>
      </c>
      <c r="B74" s="68" t="s">
        <v>465</v>
      </c>
      <c r="C74" s="73" t="s">
        <v>528</v>
      </c>
      <c r="D74" s="68" t="s">
        <v>431</v>
      </c>
      <c r="E74" s="74">
        <v>18.755988923550341</v>
      </c>
      <c r="F74" s="74">
        <v>0.3632520366423645</v>
      </c>
      <c r="G74" s="74">
        <v>1.2865843916227371</v>
      </c>
      <c r="H74" s="74">
        <v>4.3341257547623755</v>
      </c>
      <c r="I74" s="74">
        <v>22.989605282322433</v>
      </c>
      <c r="J74" s="74">
        <v>83.490633980145887</v>
      </c>
      <c r="K74" s="74">
        <v>5.9339751154722702</v>
      </c>
      <c r="L74" s="74">
        <v>10.486492277220245</v>
      </c>
      <c r="M74" s="74">
        <v>2.9764999586828234</v>
      </c>
      <c r="N74" s="74">
        <v>755.93689274466317</v>
      </c>
      <c r="O74" s="74">
        <v>569.37976265064754</v>
      </c>
      <c r="P74" s="74">
        <v>46.293005451746254</v>
      </c>
      <c r="Q74" s="74">
        <v>95.555412031062048</v>
      </c>
      <c r="R74" s="74">
        <v>119.2054184713312</v>
      </c>
      <c r="S74" s="74">
        <v>13779.213066008562</v>
      </c>
      <c r="T74" s="74">
        <v>7336.0512002467758</v>
      </c>
      <c r="U74" s="74">
        <v>890.46073456598958</v>
      </c>
      <c r="V74" s="74">
        <v>2290.964750135026</v>
      </c>
      <c r="W74" s="74">
        <v>3103.3007329069324</v>
      </c>
      <c r="X74" s="74">
        <v>2192.9855055122889</v>
      </c>
      <c r="Y74" s="74">
        <v>4137.0994169219175</v>
      </c>
      <c r="Z74" s="74">
        <v>309.67119613431265</v>
      </c>
      <c r="AA74" s="74">
        <v>0</v>
      </c>
      <c r="AB74" s="74">
        <v>291.23551500991232</v>
      </c>
      <c r="AC74" s="74">
        <v>35.986655689323513</v>
      </c>
      <c r="AD74" s="74">
        <v>336.30686565942142</v>
      </c>
      <c r="AE74" s="74">
        <v>4891.0695965417553</v>
      </c>
      <c r="AF74" s="74">
        <v>0.99671369432552681</v>
      </c>
      <c r="AG74" s="74">
        <v>6.2651337545681169</v>
      </c>
      <c r="AH74" s="74">
        <v>8.7367013749692219</v>
      </c>
      <c r="AI74" s="74">
        <v>14.592956683449438</v>
      </c>
      <c r="AJ74" s="74">
        <v>4.3856743738358688</v>
      </c>
      <c r="AK74" s="74">
        <v>5.343891971949895</v>
      </c>
      <c r="AL74" s="74">
        <v>17.339267153194001</v>
      </c>
      <c r="AM74" s="74">
        <v>0.36674184748574934</v>
      </c>
      <c r="AN74" s="74">
        <v>6.5944463773362703</v>
      </c>
      <c r="AO74" s="74">
        <v>1.5288238668231344</v>
      </c>
      <c r="AP74" s="74">
        <v>2.4713049784700512</v>
      </c>
      <c r="AQ74" s="74">
        <v>0.91767689324136548</v>
      </c>
      <c r="AR74" s="74">
        <v>2.9709728080684372</v>
      </c>
      <c r="AS74" s="74">
        <v>4.5093487047078016</v>
      </c>
      <c r="AT74" s="74">
        <v>1.0487964534990295</v>
      </c>
      <c r="AU74" s="74">
        <v>0.89136896226320639</v>
      </c>
      <c r="AV74" s="74">
        <v>6.4247446693520809</v>
      </c>
      <c r="AW74" s="74">
        <v>0.894399965887404</v>
      </c>
      <c r="AX74" s="74">
        <v>10.614957285177613</v>
      </c>
      <c r="AY74" s="74">
        <v>53.443193436515998</v>
      </c>
      <c r="AZ74" s="74">
        <v>1.3965512515119322E-2</v>
      </c>
      <c r="BA74" s="74">
        <v>1.6445589900986124</v>
      </c>
      <c r="BB74" s="74">
        <v>6.139545276102484</v>
      </c>
      <c r="BC74" s="74">
        <v>9.1165037172692216</v>
      </c>
      <c r="BD74" s="74">
        <v>13.79784523882225</v>
      </c>
      <c r="BE74" s="74">
        <v>50.506544342400346</v>
      </c>
      <c r="BF74" s="74">
        <v>62.802093603526991</v>
      </c>
      <c r="BG74" s="74">
        <v>0</v>
      </c>
      <c r="BH74" s="74">
        <v>0</v>
      </c>
      <c r="BI74" s="74">
        <v>95.781711439881661</v>
      </c>
      <c r="BJ74" s="74">
        <v>0</v>
      </c>
      <c r="BK74" s="74">
        <v>1.6330205748153283E-2</v>
      </c>
      <c r="BL74" s="74">
        <v>164.17522814217514</v>
      </c>
      <c r="BM74" s="74">
        <v>7.7004025825692803</v>
      </c>
      <c r="BN74" s="74">
        <v>0</v>
      </c>
      <c r="BO74" s="74">
        <v>0</v>
      </c>
    </row>
    <row r="75" spans="1:67" x14ac:dyDescent="0.25">
      <c r="A75">
        <v>2014</v>
      </c>
      <c r="B75" s="68" t="s">
        <v>466</v>
      </c>
      <c r="C75" s="73" t="s">
        <v>529</v>
      </c>
      <c r="D75" s="68" t="s">
        <v>431</v>
      </c>
      <c r="E75" s="74">
        <v>5.0467861230118825</v>
      </c>
      <c r="F75" s="74">
        <v>2.6202392242183263</v>
      </c>
      <c r="G75" s="74">
        <v>1.1121107552413527</v>
      </c>
      <c r="H75" s="74">
        <v>7.7100107024138049</v>
      </c>
      <c r="I75" s="74">
        <v>165.89398045557067</v>
      </c>
      <c r="J75" s="74">
        <v>129.71870332941484</v>
      </c>
      <c r="K75" s="74">
        <v>10.092738464782377</v>
      </c>
      <c r="L75" s="74">
        <v>16.255328622628017</v>
      </c>
      <c r="M75" s="74">
        <v>5.0067688911546977</v>
      </c>
      <c r="N75" s="74">
        <v>213.49671373789806</v>
      </c>
      <c r="O75" s="74">
        <v>233.28918170448569</v>
      </c>
      <c r="P75" s="74">
        <v>70.515919966581436</v>
      </c>
      <c r="Q75" s="74">
        <v>51.306926977645368</v>
      </c>
      <c r="R75" s="74">
        <v>47.405222744040209</v>
      </c>
      <c r="S75" s="74">
        <v>537.60471164780165</v>
      </c>
      <c r="T75" s="74">
        <v>1586.6191430877182</v>
      </c>
      <c r="U75" s="74">
        <v>1239.2899387137743</v>
      </c>
      <c r="V75" s="74">
        <v>972.15565053610248</v>
      </c>
      <c r="W75" s="74">
        <v>1701.1114512387112</v>
      </c>
      <c r="X75" s="74">
        <v>1307.6687889539219</v>
      </c>
      <c r="Y75" s="74">
        <v>1423.981357674191</v>
      </c>
      <c r="Z75" s="74">
        <v>194.80405105863713</v>
      </c>
      <c r="AA75" s="74">
        <v>0</v>
      </c>
      <c r="AB75" s="74">
        <v>105.76627359975893</v>
      </c>
      <c r="AC75" s="74">
        <v>79.125447395164031</v>
      </c>
      <c r="AD75" s="74">
        <v>32.731792547408439</v>
      </c>
      <c r="AE75" s="74">
        <v>2718.2907085658294</v>
      </c>
      <c r="AF75" s="74">
        <v>4.7379895466821065</v>
      </c>
      <c r="AG75" s="74">
        <v>29.774725347190458</v>
      </c>
      <c r="AH75" s="74">
        <v>41.550453124675066</v>
      </c>
      <c r="AI75" s="74">
        <v>38.560359892959141</v>
      </c>
      <c r="AJ75" s="74">
        <v>5.4659852078346187</v>
      </c>
      <c r="AK75" s="74">
        <v>8.397984005749759</v>
      </c>
      <c r="AL75" s="74">
        <v>48.616372494022954</v>
      </c>
      <c r="AM75" s="74">
        <v>0.84356834071948605</v>
      </c>
      <c r="AN75" s="74">
        <v>42.256277524047853</v>
      </c>
      <c r="AO75" s="74">
        <v>4.444433093554168</v>
      </c>
      <c r="AP75" s="74">
        <v>4.7037627774494268</v>
      </c>
      <c r="AQ75" s="74">
        <v>3.5969841632782531</v>
      </c>
      <c r="AR75" s="74">
        <v>8.7359919222177886</v>
      </c>
      <c r="AS75" s="74">
        <v>32.195792579949362</v>
      </c>
      <c r="AT75" s="74">
        <v>3.3981790347167098</v>
      </c>
      <c r="AU75" s="74">
        <v>5.0417908668481557</v>
      </c>
      <c r="AV75" s="74">
        <v>6.213574586309031</v>
      </c>
      <c r="AW75" s="74">
        <v>3.8477121237030096</v>
      </c>
      <c r="AX75" s="74">
        <v>12.538299451433778</v>
      </c>
      <c r="AY75" s="74">
        <v>49.105425594749782</v>
      </c>
      <c r="AZ75" s="74">
        <v>2.0369032699745267E-2</v>
      </c>
      <c r="BA75" s="74">
        <v>7.2572599057921812</v>
      </c>
      <c r="BB75" s="74">
        <v>18.556862497417431</v>
      </c>
      <c r="BC75" s="74">
        <v>94.493456541766619</v>
      </c>
      <c r="BD75" s="74">
        <v>26.4392747178583</v>
      </c>
      <c r="BE75" s="74">
        <v>18.965626261472284</v>
      </c>
      <c r="BF75" s="74">
        <v>90.379724332382125</v>
      </c>
      <c r="BG75" s="74">
        <v>0</v>
      </c>
      <c r="BH75" s="74">
        <v>0</v>
      </c>
      <c r="BI75" s="74">
        <v>188.87318558846937</v>
      </c>
      <c r="BJ75" s="74">
        <v>0</v>
      </c>
      <c r="BK75" s="74">
        <v>7.2828999401304995E-2</v>
      </c>
      <c r="BL75" s="74">
        <v>1027.3515763240887</v>
      </c>
      <c r="BM75" s="74">
        <v>23.09015174627983</v>
      </c>
      <c r="BN75" s="74">
        <v>0</v>
      </c>
      <c r="BO75" s="74">
        <v>0</v>
      </c>
    </row>
    <row r="76" spans="1:67" x14ac:dyDescent="0.25">
      <c r="A76">
        <v>2014</v>
      </c>
      <c r="B76" s="68" t="s">
        <v>467</v>
      </c>
      <c r="C76" s="73" t="s">
        <v>530</v>
      </c>
      <c r="D76" s="68" t="s">
        <v>431</v>
      </c>
      <c r="E76" s="74">
        <v>19.453764558300115</v>
      </c>
      <c r="F76" s="74">
        <v>0.47557082829969233</v>
      </c>
      <c r="G76" s="74">
        <v>3.6545386354639708</v>
      </c>
      <c r="H76" s="74">
        <v>1.4142221097010752</v>
      </c>
      <c r="I76" s="74">
        <v>37.860416259670679</v>
      </c>
      <c r="J76" s="74">
        <v>64.368825574046753</v>
      </c>
      <c r="K76" s="74">
        <v>1.6951503529251566</v>
      </c>
      <c r="L76" s="74">
        <v>13.648902696857784</v>
      </c>
      <c r="M76" s="74">
        <v>15.096425209333571</v>
      </c>
      <c r="N76" s="74">
        <v>134.38331687404798</v>
      </c>
      <c r="O76" s="74">
        <v>200.343656229337</v>
      </c>
      <c r="P76" s="74">
        <v>27.100339851617449</v>
      </c>
      <c r="Q76" s="74">
        <v>39.01989655321438</v>
      </c>
      <c r="R76" s="74">
        <v>24.822379460102379</v>
      </c>
      <c r="S76" s="74">
        <v>186.67148965033334</v>
      </c>
      <c r="T76" s="74">
        <v>165.67779393780967</v>
      </c>
      <c r="U76" s="74">
        <v>41540.388572608223</v>
      </c>
      <c r="V76" s="74">
        <v>1991.3197624984482</v>
      </c>
      <c r="W76" s="74">
        <v>1792.4381657540721</v>
      </c>
      <c r="X76" s="74">
        <v>1661.0569941723693</v>
      </c>
      <c r="Y76" s="74">
        <v>1083.360240666269</v>
      </c>
      <c r="Z76" s="74">
        <v>62.181240075778646</v>
      </c>
      <c r="AA76" s="74">
        <v>0</v>
      </c>
      <c r="AB76" s="74">
        <v>330.87008569493753</v>
      </c>
      <c r="AC76" s="74">
        <v>151.59753352242353</v>
      </c>
      <c r="AD76" s="74">
        <v>99.749417604725409</v>
      </c>
      <c r="AE76" s="74">
        <v>818.12860512538168</v>
      </c>
      <c r="AF76" s="74">
        <v>27.359163522221635</v>
      </c>
      <c r="AG76" s="74">
        <v>171.92256610209955</v>
      </c>
      <c r="AH76" s="74">
        <v>239.97832504015221</v>
      </c>
      <c r="AI76" s="74">
        <v>81.619198803823082</v>
      </c>
      <c r="AJ76" s="74">
        <v>7.3852086812332045</v>
      </c>
      <c r="AK76" s="74">
        <v>17.373250192690225</v>
      </c>
      <c r="AL76" s="74">
        <v>189.66571050374881</v>
      </c>
      <c r="AM76" s="74">
        <v>17.428643283967649</v>
      </c>
      <c r="AN76" s="74">
        <v>53.554536834533529</v>
      </c>
      <c r="AO76" s="74">
        <v>26.296453539569853</v>
      </c>
      <c r="AP76" s="74">
        <v>253.7143145463634</v>
      </c>
      <c r="AQ76" s="74">
        <v>241.92111562258447</v>
      </c>
      <c r="AR76" s="74">
        <v>1117.646480590497</v>
      </c>
      <c r="AS76" s="74">
        <v>293.28856333679005</v>
      </c>
      <c r="AT76" s="74">
        <v>57.522050417592666</v>
      </c>
      <c r="AU76" s="74">
        <v>60.260242754109854</v>
      </c>
      <c r="AV76" s="74">
        <v>20.039606836460905</v>
      </c>
      <c r="AW76" s="74">
        <v>73.366772623814299</v>
      </c>
      <c r="AX76" s="74">
        <v>352.79830374324297</v>
      </c>
      <c r="AY76" s="74">
        <v>757.79777867835173</v>
      </c>
      <c r="AZ76" s="74">
        <v>0.61914486295046278</v>
      </c>
      <c r="BA76" s="74">
        <v>104.57463529175504</v>
      </c>
      <c r="BB76" s="74">
        <v>110.53547548703429</v>
      </c>
      <c r="BC76" s="74">
        <v>389.3543550317342</v>
      </c>
      <c r="BD76" s="74">
        <v>403.73942039597023</v>
      </c>
      <c r="BE76" s="74">
        <v>637.54887854444041</v>
      </c>
      <c r="BF76" s="74">
        <v>399.28620181242428</v>
      </c>
      <c r="BG76" s="74">
        <v>0</v>
      </c>
      <c r="BH76" s="74">
        <v>0</v>
      </c>
      <c r="BI76" s="74">
        <v>6164.9340975556124</v>
      </c>
      <c r="BJ76" s="74">
        <v>0</v>
      </c>
      <c r="BK76" s="74">
        <v>4.6741732787338189E-2</v>
      </c>
      <c r="BL76" s="74">
        <v>7793.8814821432588</v>
      </c>
      <c r="BM76" s="74">
        <v>343.63673917935296</v>
      </c>
      <c r="BN76" s="74">
        <v>0</v>
      </c>
      <c r="BO76" s="74">
        <v>0</v>
      </c>
    </row>
    <row r="77" spans="1:67" x14ac:dyDescent="0.25">
      <c r="A77">
        <v>2014</v>
      </c>
      <c r="B77" s="68" t="s">
        <v>468</v>
      </c>
      <c r="C77" s="73" t="s">
        <v>531</v>
      </c>
      <c r="D77" s="68" t="s">
        <v>431</v>
      </c>
      <c r="E77" s="74">
        <v>3.7540563906963849</v>
      </c>
      <c r="F77" s="74">
        <v>0.24132571036151301</v>
      </c>
      <c r="G77" s="74">
        <v>5.8071864238644579</v>
      </c>
      <c r="H77" s="74">
        <v>2.7007219217520406</v>
      </c>
      <c r="I77" s="74">
        <v>15.156384787584427</v>
      </c>
      <c r="J77" s="74">
        <v>47.902370413138776</v>
      </c>
      <c r="K77" s="74">
        <v>2.4520750191509717</v>
      </c>
      <c r="L77" s="74">
        <v>6.4390372896692236</v>
      </c>
      <c r="M77" s="74">
        <v>3.228071640995188</v>
      </c>
      <c r="N77" s="74">
        <v>28.493468709183631</v>
      </c>
      <c r="O77" s="74">
        <v>63.215213202289114</v>
      </c>
      <c r="P77" s="74">
        <v>11.142333209825381</v>
      </c>
      <c r="Q77" s="74">
        <v>11.934111566722246</v>
      </c>
      <c r="R77" s="74">
        <v>14.372200375808989</v>
      </c>
      <c r="S77" s="74">
        <v>161.5997953093385</v>
      </c>
      <c r="T77" s="74">
        <v>157.00803665678859</v>
      </c>
      <c r="U77" s="74">
        <v>1866.8984917026364</v>
      </c>
      <c r="V77" s="74">
        <v>1734.097791932883</v>
      </c>
      <c r="W77" s="74">
        <v>827.66250961907326</v>
      </c>
      <c r="X77" s="74">
        <v>703.02205809858151</v>
      </c>
      <c r="Y77" s="74">
        <v>782.52223612603734</v>
      </c>
      <c r="Z77" s="74">
        <v>35.819746179648035</v>
      </c>
      <c r="AA77" s="74">
        <v>0</v>
      </c>
      <c r="AB77" s="74">
        <v>199.39109145616081</v>
      </c>
      <c r="AC77" s="74">
        <v>29.347140243000961</v>
      </c>
      <c r="AD77" s="74">
        <v>28.363273939630808</v>
      </c>
      <c r="AE77" s="74">
        <v>1250.7439901868136</v>
      </c>
      <c r="AF77" s="74">
        <v>4.8387047572006621</v>
      </c>
      <c r="AG77" s="74">
        <v>30.410185187686761</v>
      </c>
      <c r="AH77" s="74">
        <v>42.435596387360626</v>
      </c>
      <c r="AI77" s="74">
        <v>59.744800657193764</v>
      </c>
      <c r="AJ77" s="74">
        <v>2.9357023597967244</v>
      </c>
      <c r="AK77" s="74">
        <v>4.854413872621528</v>
      </c>
      <c r="AL77" s="74">
        <v>69.347280550399773</v>
      </c>
      <c r="AM77" s="74">
        <v>1.6131613926468418</v>
      </c>
      <c r="AN77" s="74">
        <v>34.006318073192929</v>
      </c>
      <c r="AO77" s="74">
        <v>3.1221426381836759</v>
      </c>
      <c r="AP77" s="74">
        <v>26.287171541466034</v>
      </c>
      <c r="AQ77" s="74">
        <v>63.891985648259713</v>
      </c>
      <c r="AR77" s="74">
        <v>40.480788236672005</v>
      </c>
      <c r="AS77" s="74">
        <v>32.422645260507153</v>
      </c>
      <c r="AT77" s="74">
        <v>6.2181304628746847</v>
      </c>
      <c r="AU77" s="74">
        <v>8.8571759785765014</v>
      </c>
      <c r="AV77" s="74">
        <v>11.41236964358084</v>
      </c>
      <c r="AW77" s="74">
        <v>3.7873569696107428</v>
      </c>
      <c r="AX77" s="74">
        <v>25.887734811810319</v>
      </c>
      <c r="AY77" s="74">
        <v>78.87643291844708</v>
      </c>
      <c r="AZ77" s="74">
        <v>3.1166288349220386E-2</v>
      </c>
      <c r="BA77" s="74">
        <v>48.506232458501565</v>
      </c>
      <c r="BB77" s="74">
        <v>24.808946145190617</v>
      </c>
      <c r="BC77" s="74">
        <v>32.123574758692023</v>
      </c>
      <c r="BD77" s="74">
        <v>61.01612330898709</v>
      </c>
      <c r="BE77" s="74">
        <v>45.147847344826168</v>
      </c>
      <c r="BF77" s="74">
        <v>168.9857261473982</v>
      </c>
      <c r="BG77" s="74">
        <v>0</v>
      </c>
      <c r="BH77" s="74">
        <v>0</v>
      </c>
      <c r="BI77" s="74">
        <v>950.1016063150297</v>
      </c>
      <c r="BJ77" s="74">
        <v>0</v>
      </c>
      <c r="BK77" s="74">
        <v>4.1783809236517873E-2</v>
      </c>
      <c r="BL77" s="74">
        <v>5711.0012837907616</v>
      </c>
      <c r="BM77" s="74">
        <v>143.85123696124973</v>
      </c>
      <c r="BN77" s="74">
        <v>0</v>
      </c>
      <c r="BO77" s="74">
        <v>0</v>
      </c>
    </row>
    <row r="78" spans="1:67" x14ac:dyDescent="0.25">
      <c r="A78">
        <v>2014</v>
      </c>
      <c r="B78" s="68" t="s">
        <v>469</v>
      </c>
      <c r="C78" s="73" t="s">
        <v>532</v>
      </c>
      <c r="D78" s="68" t="s">
        <v>431</v>
      </c>
      <c r="E78" s="74">
        <v>27.323079132331294</v>
      </c>
      <c r="F78" s="74">
        <v>2.2771595308511308</v>
      </c>
      <c r="G78" s="74">
        <v>8.8179482243485694</v>
      </c>
      <c r="H78" s="74">
        <v>11.326406281656697</v>
      </c>
      <c r="I78" s="74">
        <v>73.950295490875774</v>
      </c>
      <c r="J78" s="74">
        <v>109.2321761465776</v>
      </c>
      <c r="K78" s="74">
        <v>4.3121828441816126</v>
      </c>
      <c r="L78" s="74">
        <v>27.457106187610801</v>
      </c>
      <c r="M78" s="74">
        <v>15.907229420850001</v>
      </c>
      <c r="N78" s="74">
        <v>247.59555806591564</v>
      </c>
      <c r="O78" s="74">
        <v>214.03936579459508</v>
      </c>
      <c r="P78" s="74">
        <v>21.352143200987545</v>
      </c>
      <c r="Q78" s="74">
        <v>125.08836140158313</v>
      </c>
      <c r="R78" s="74">
        <v>48.426231229221308</v>
      </c>
      <c r="S78" s="74">
        <v>373.90296255567358</v>
      </c>
      <c r="T78" s="74">
        <v>543.9742101588829</v>
      </c>
      <c r="U78" s="74">
        <v>878.81754482153269</v>
      </c>
      <c r="V78" s="74">
        <v>514.3582379009332</v>
      </c>
      <c r="W78" s="74">
        <v>3931.0278614396143</v>
      </c>
      <c r="X78" s="74">
        <v>975.19303165629219</v>
      </c>
      <c r="Y78" s="74">
        <v>2347.3272116874023</v>
      </c>
      <c r="Z78" s="74">
        <v>40.580106149353782</v>
      </c>
      <c r="AA78" s="74">
        <v>0</v>
      </c>
      <c r="AB78" s="74">
        <v>237.00475153449003</v>
      </c>
      <c r="AC78" s="74">
        <v>235.98920512434594</v>
      </c>
      <c r="AD78" s="74">
        <v>151.95473121554085</v>
      </c>
      <c r="AE78" s="74">
        <v>1268.2317118845908</v>
      </c>
      <c r="AF78" s="74">
        <v>6.8284137322318426</v>
      </c>
      <c r="AG78" s="74">
        <v>42.919645206978601</v>
      </c>
      <c r="AH78" s="74">
        <v>59.873281344936146</v>
      </c>
      <c r="AI78" s="74">
        <v>26.988219930856889</v>
      </c>
      <c r="AJ78" s="74">
        <v>5.8283393948666724</v>
      </c>
      <c r="AK78" s="74">
        <v>12.873304967372892</v>
      </c>
      <c r="AL78" s="74">
        <v>117.09382587620898</v>
      </c>
      <c r="AM78" s="74">
        <v>1.6252532694160027</v>
      </c>
      <c r="AN78" s="74">
        <v>17.235980021638369</v>
      </c>
      <c r="AO78" s="74">
        <v>24.537564714006606</v>
      </c>
      <c r="AP78" s="74">
        <v>7.147277054763796</v>
      </c>
      <c r="AQ78" s="74">
        <v>6.7365173589689045</v>
      </c>
      <c r="AR78" s="74">
        <v>28.654119849522743</v>
      </c>
      <c r="AS78" s="74">
        <v>53.185782728157093</v>
      </c>
      <c r="AT78" s="74">
        <v>15.11743764771227</v>
      </c>
      <c r="AU78" s="74">
        <v>12.645238235106602</v>
      </c>
      <c r="AV78" s="74">
        <v>14.348684225860783</v>
      </c>
      <c r="AW78" s="74">
        <v>2.9491622593309503</v>
      </c>
      <c r="AX78" s="74">
        <v>16.615071742104131</v>
      </c>
      <c r="AY78" s="74">
        <v>136.62549790377537</v>
      </c>
      <c r="AZ78" s="74">
        <v>2.9554060317828968E-2</v>
      </c>
      <c r="BA78" s="74">
        <v>26.864907148986049</v>
      </c>
      <c r="BB78" s="74">
        <v>20.930820740056564</v>
      </c>
      <c r="BC78" s="74">
        <v>143.23969708240656</v>
      </c>
      <c r="BD78" s="74">
        <v>38.16775654080358</v>
      </c>
      <c r="BE78" s="74">
        <v>24.364266852512795</v>
      </c>
      <c r="BF78" s="74">
        <v>207.51943001256217</v>
      </c>
      <c r="BG78" s="74">
        <v>0</v>
      </c>
      <c r="BH78" s="74">
        <v>0</v>
      </c>
      <c r="BI78" s="74">
        <v>211.89602757363949</v>
      </c>
      <c r="BJ78" s="74">
        <v>0</v>
      </c>
      <c r="BK78" s="74">
        <v>8.0897804885664115E-2</v>
      </c>
      <c r="BL78" s="74">
        <v>18285.922570534894</v>
      </c>
      <c r="BM78" s="74">
        <v>49.599908470375297</v>
      </c>
      <c r="BN78" s="74">
        <v>0</v>
      </c>
      <c r="BO78" s="74">
        <v>0</v>
      </c>
    </row>
    <row r="79" spans="1:67" x14ac:dyDescent="0.25">
      <c r="A79">
        <v>2014</v>
      </c>
      <c r="B79" s="68" t="s">
        <v>470</v>
      </c>
      <c r="C79" s="73" t="s">
        <v>533</v>
      </c>
      <c r="D79" s="68" t="s">
        <v>431</v>
      </c>
      <c r="E79" s="74">
        <v>3.7661568017648426</v>
      </c>
      <c r="F79" s="74">
        <v>0.88010524584128758</v>
      </c>
      <c r="G79" s="74">
        <v>1.0150925501510613</v>
      </c>
      <c r="H79" s="74">
        <v>5.396595775219863</v>
      </c>
      <c r="I79" s="74">
        <v>22.273957928210702</v>
      </c>
      <c r="J79" s="74">
        <v>61.194789042719954</v>
      </c>
      <c r="K79" s="74">
        <v>2.3445864298991657</v>
      </c>
      <c r="L79" s="74">
        <v>7.9834257629704659</v>
      </c>
      <c r="M79" s="74">
        <v>3.0341797524390746</v>
      </c>
      <c r="N79" s="74">
        <v>23.574688629031236</v>
      </c>
      <c r="O79" s="74">
        <v>47.983054927443156</v>
      </c>
      <c r="P79" s="74">
        <v>15.439760261069077</v>
      </c>
      <c r="Q79" s="74">
        <v>13.362713612959455</v>
      </c>
      <c r="R79" s="74">
        <v>14.115414024323863</v>
      </c>
      <c r="S79" s="74">
        <v>75.785687220704119</v>
      </c>
      <c r="T79" s="74">
        <v>75.281679888016228</v>
      </c>
      <c r="U79" s="74">
        <v>268.58226911116395</v>
      </c>
      <c r="V79" s="74">
        <v>68.675942274108948</v>
      </c>
      <c r="W79" s="74">
        <v>236.1553845233779</v>
      </c>
      <c r="X79" s="74">
        <v>3940.2475675208188</v>
      </c>
      <c r="Y79" s="74">
        <v>166.5564713235012</v>
      </c>
      <c r="Z79" s="74">
        <v>21.909715181833434</v>
      </c>
      <c r="AA79" s="74">
        <v>0</v>
      </c>
      <c r="AB79" s="74">
        <v>17.570121830653186</v>
      </c>
      <c r="AC79" s="74">
        <v>37.202560885645568</v>
      </c>
      <c r="AD79" s="74">
        <v>35.35830405623436</v>
      </c>
      <c r="AE79" s="74">
        <v>126.00945394208262</v>
      </c>
      <c r="AF79" s="74">
        <v>4.1493760758973499</v>
      </c>
      <c r="AG79" s="74">
        <v>25.431829803831956</v>
      </c>
      <c r="AH79" s="74">
        <v>35.505731215013263</v>
      </c>
      <c r="AI79" s="74">
        <v>236.32062469241268</v>
      </c>
      <c r="AJ79" s="74">
        <v>1.5419888541198001</v>
      </c>
      <c r="AK79" s="74">
        <v>4.1935694730633495</v>
      </c>
      <c r="AL79" s="74">
        <v>58.502295831011473</v>
      </c>
      <c r="AM79" s="74">
        <v>1.4958537166983363</v>
      </c>
      <c r="AN79" s="74">
        <v>5.9160135468948978</v>
      </c>
      <c r="AO79" s="74">
        <v>12.237886689090452</v>
      </c>
      <c r="AP79" s="74">
        <v>8.5641901870530912</v>
      </c>
      <c r="AQ79" s="74">
        <v>3.1231068865579759</v>
      </c>
      <c r="AR79" s="74">
        <v>11.327067755523279</v>
      </c>
      <c r="AS79" s="74">
        <v>20.903137371426318</v>
      </c>
      <c r="AT79" s="74">
        <v>4.6893532994110494</v>
      </c>
      <c r="AU79" s="74">
        <v>2.7674647417888005</v>
      </c>
      <c r="AV79" s="74">
        <v>4.5227000409881404</v>
      </c>
      <c r="AW79" s="74">
        <v>4.2309010434585854</v>
      </c>
      <c r="AX79" s="74">
        <v>6.6363005572710554</v>
      </c>
      <c r="AY79" s="74">
        <v>19.596219684571281</v>
      </c>
      <c r="AZ79" s="74">
        <v>2.3569271646341445E-2</v>
      </c>
      <c r="BA79" s="74">
        <v>4.2143081187875451</v>
      </c>
      <c r="BB79" s="74">
        <v>13.338506365266651</v>
      </c>
      <c r="BC79" s="74">
        <v>23.402511274374206</v>
      </c>
      <c r="BD79" s="74">
        <v>15.299016276309262</v>
      </c>
      <c r="BE79" s="74">
        <v>21.109824192187663</v>
      </c>
      <c r="BF79" s="74">
        <v>274.24495113912207</v>
      </c>
      <c r="BG79" s="74">
        <v>0</v>
      </c>
      <c r="BH79" s="74">
        <v>0</v>
      </c>
      <c r="BI79" s="74">
        <v>3326.1330055250396</v>
      </c>
      <c r="BJ79" s="74">
        <v>0</v>
      </c>
      <c r="BK79" s="74">
        <v>1.2515754209022097E-2</v>
      </c>
      <c r="BL79" s="74">
        <v>4721.5510297246637</v>
      </c>
      <c r="BM79" s="74">
        <v>19.507995545718622</v>
      </c>
      <c r="BN79" s="74">
        <v>0</v>
      </c>
      <c r="BO79" s="74">
        <v>0</v>
      </c>
    </row>
    <row r="80" spans="1:67" x14ac:dyDescent="0.25">
      <c r="A80">
        <v>2014</v>
      </c>
      <c r="B80" s="68" t="s">
        <v>471</v>
      </c>
      <c r="C80" s="73" t="s">
        <v>534</v>
      </c>
      <c r="D80" s="68" t="s">
        <v>431</v>
      </c>
      <c r="E80" s="74">
        <v>11.274138442094976</v>
      </c>
      <c r="F80" s="74">
        <v>0.67834247688639082</v>
      </c>
      <c r="G80" s="74">
        <v>43.801073930447302</v>
      </c>
      <c r="H80" s="74">
        <v>18.280237525772982</v>
      </c>
      <c r="I80" s="74">
        <v>8.8250729619037411</v>
      </c>
      <c r="J80" s="74">
        <v>26.371776234538373</v>
      </c>
      <c r="K80" s="74">
        <v>0.87068809727319363</v>
      </c>
      <c r="L80" s="74">
        <v>2.9750448353198218</v>
      </c>
      <c r="M80" s="74">
        <v>0.5115539772657034</v>
      </c>
      <c r="N80" s="74">
        <v>9.7486805075306489</v>
      </c>
      <c r="O80" s="74">
        <v>16.613329547827945</v>
      </c>
      <c r="P80" s="74">
        <v>4.0366338908121353</v>
      </c>
      <c r="Q80" s="74">
        <v>3.9170529254578645</v>
      </c>
      <c r="R80" s="74">
        <v>7.7904760282412617</v>
      </c>
      <c r="S80" s="74">
        <v>30.010753242324984</v>
      </c>
      <c r="T80" s="74">
        <v>37.091819762147026</v>
      </c>
      <c r="U80" s="74">
        <v>120.56443724117105</v>
      </c>
      <c r="V80" s="74">
        <v>38.415482123148394</v>
      </c>
      <c r="W80" s="74">
        <v>142.8664302909196</v>
      </c>
      <c r="X80" s="74">
        <v>75.573010504941749</v>
      </c>
      <c r="Y80" s="74">
        <v>2600.1438188714992</v>
      </c>
      <c r="Z80" s="74">
        <v>9.8171241106802576</v>
      </c>
      <c r="AA80" s="74">
        <v>0</v>
      </c>
      <c r="AB80" s="74">
        <v>18.555220782552034</v>
      </c>
      <c r="AC80" s="74">
        <v>9.2274168524077567</v>
      </c>
      <c r="AD80" s="74">
        <v>9.2784791396298836</v>
      </c>
      <c r="AE80" s="74">
        <v>72.58590973808856</v>
      </c>
      <c r="AF80" s="74">
        <v>3.0619778300550942</v>
      </c>
      <c r="AG80" s="74">
        <v>19.239914654799055</v>
      </c>
      <c r="AH80" s="74">
        <v>26.853310768587399</v>
      </c>
      <c r="AI80" s="74">
        <v>144.93821878991892</v>
      </c>
      <c r="AJ80" s="74">
        <v>113.21946057894044</v>
      </c>
      <c r="AK80" s="74">
        <v>442.67713205771184</v>
      </c>
      <c r="AL80" s="74">
        <v>28.491239584399636</v>
      </c>
      <c r="AM80" s="74">
        <v>16.454678623364799</v>
      </c>
      <c r="AN80" s="74">
        <v>4.7000157262077122</v>
      </c>
      <c r="AO80" s="74">
        <v>2.1301483188705559</v>
      </c>
      <c r="AP80" s="74">
        <v>2.8032632857008397</v>
      </c>
      <c r="AQ80" s="74">
        <v>3.6311091048279858</v>
      </c>
      <c r="AR80" s="74">
        <v>5.4810163323292223</v>
      </c>
      <c r="AS80" s="74">
        <v>13.018921069824783</v>
      </c>
      <c r="AT80" s="74">
        <v>3.608969742120923</v>
      </c>
      <c r="AU80" s="74">
        <v>1.8444118074768461</v>
      </c>
      <c r="AV80" s="74">
        <v>0.89883155260000747</v>
      </c>
      <c r="AW80" s="74">
        <v>0.50988250633669352</v>
      </c>
      <c r="AX80" s="74">
        <v>3.0970524413800589</v>
      </c>
      <c r="AY80" s="74">
        <v>116.16549834955995</v>
      </c>
      <c r="AZ80" s="74">
        <v>1.6057381058977985E-2</v>
      </c>
      <c r="BA80" s="74">
        <v>2.7219887913460026</v>
      </c>
      <c r="BB80" s="74">
        <v>6.5466474942290374</v>
      </c>
      <c r="BC80" s="74">
        <v>240.66614296889293</v>
      </c>
      <c r="BD80" s="74">
        <v>12.401130334807579</v>
      </c>
      <c r="BE80" s="74">
        <v>13.451208446465799</v>
      </c>
      <c r="BF80" s="74">
        <v>32.728355013845636</v>
      </c>
      <c r="BG80" s="74">
        <v>0</v>
      </c>
      <c r="BH80" s="74">
        <v>0</v>
      </c>
      <c r="BI80" s="74">
        <v>191.68279501674559</v>
      </c>
      <c r="BJ80" s="74">
        <v>0</v>
      </c>
      <c r="BK80" s="74">
        <v>1.3981278280492546E-2</v>
      </c>
      <c r="BL80" s="74">
        <v>5102.1815163374931</v>
      </c>
      <c r="BM80" s="74">
        <v>25.989152055028605</v>
      </c>
      <c r="BN80" s="74">
        <v>0</v>
      </c>
      <c r="BO80" s="74">
        <v>0</v>
      </c>
    </row>
    <row r="81" spans="1:67" x14ac:dyDescent="0.25">
      <c r="A81">
        <v>2014</v>
      </c>
      <c r="B81" s="68" t="s">
        <v>472</v>
      </c>
      <c r="C81" s="73" t="s">
        <v>535</v>
      </c>
      <c r="D81" s="68" t="s">
        <v>431</v>
      </c>
      <c r="E81" s="74">
        <v>2.5562396954298703</v>
      </c>
      <c r="F81" s="74">
        <v>0.16795685475226246</v>
      </c>
      <c r="G81" s="74">
        <v>0.93027627687123871</v>
      </c>
      <c r="H81" s="74">
        <v>7.3747552188494456</v>
      </c>
      <c r="I81" s="74">
        <v>246.10864396822629</v>
      </c>
      <c r="J81" s="74">
        <v>1146.8990338692322</v>
      </c>
      <c r="K81" s="74">
        <v>28.33782244187244</v>
      </c>
      <c r="L81" s="74">
        <v>76.845089070370506</v>
      </c>
      <c r="M81" s="74">
        <v>2.56486446699116</v>
      </c>
      <c r="N81" s="74">
        <v>23.188907323260636</v>
      </c>
      <c r="O81" s="74">
        <v>219.74485859935606</v>
      </c>
      <c r="P81" s="74">
        <v>83.038350065273207</v>
      </c>
      <c r="Q81" s="74">
        <v>77.578241768456991</v>
      </c>
      <c r="R81" s="74">
        <v>39.706340651691242</v>
      </c>
      <c r="S81" s="74">
        <v>322.91258928508586</v>
      </c>
      <c r="T81" s="74">
        <v>290.56965789539765</v>
      </c>
      <c r="U81" s="74">
        <v>1529.2967596104422</v>
      </c>
      <c r="V81" s="74">
        <v>273.67737655409042</v>
      </c>
      <c r="W81" s="74">
        <v>506.81620895382082</v>
      </c>
      <c r="X81" s="74">
        <v>855.71356515284378</v>
      </c>
      <c r="Y81" s="74">
        <v>969.02137687283926</v>
      </c>
      <c r="Z81" s="74">
        <v>378.82563697809587</v>
      </c>
      <c r="AA81" s="74">
        <v>0</v>
      </c>
      <c r="AB81" s="74">
        <v>11.827870795414732</v>
      </c>
      <c r="AC81" s="74">
        <v>18.464270861073427</v>
      </c>
      <c r="AD81" s="74">
        <v>30.306659188043447</v>
      </c>
      <c r="AE81" s="74">
        <v>299.07973035027436</v>
      </c>
      <c r="AF81" s="74">
        <v>5.2788774499791735</v>
      </c>
      <c r="AG81" s="74">
        <v>33.149339882329564</v>
      </c>
      <c r="AH81" s="74">
        <v>46.280056539691472</v>
      </c>
      <c r="AI81" s="74">
        <v>13.868252561241279</v>
      </c>
      <c r="AJ81" s="74">
        <v>1.514925275112023</v>
      </c>
      <c r="AK81" s="74">
        <v>9.1498566579760059</v>
      </c>
      <c r="AL81" s="74">
        <v>28.19206519469067</v>
      </c>
      <c r="AM81" s="74">
        <v>2.5932201861562181</v>
      </c>
      <c r="AN81" s="74">
        <v>68.254682436481517</v>
      </c>
      <c r="AO81" s="74">
        <v>3.0702384323652874</v>
      </c>
      <c r="AP81" s="74">
        <v>25.290433620362187</v>
      </c>
      <c r="AQ81" s="74">
        <v>3.8724935063633392</v>
      </c>
      <c r="AR81" s="74">
        <v>13.542273172670768</v>
      </c>
      <c r="AS81" s="74">
        <v>36.503956898059343</v>
      </c>
      <c r="AT81" s="74">
        <v>11.66275748707255</v>
      </c>
      <c r="AU81" s="74">
        <v>8.0505190487649436</v>
      </c>
      <c r="AV81" s="74">
        <v>16.982655652649193</v>
      </c>
      <c r="AW81" s="74">
        <v>6.0930401602529951</v>
      </c>
      <c r="AX81" s="74">
        <v>18.790684398241147</v>
      </c>
      <c r="AY81" s="74">
        <v>16.909161268786622</v>
      </c>
      <c r="AZ81" s="74">
        <v>0.19832956267282945</v>
      </c>
      <c r="BA81" s="74">
        <v>6.7251286171041</v>
      </c>
      <c r="BB81" s="74">
        <v>36.9769928844986</v>
      </c>
      <c r="BC81" s="74">
        <v>55.826889696619105</v>
      </c>
      <c r="BD81" s="74">
        <v>194.09101733067536</v>
      </c>
      <c r="BE81" s="74">
        <v>41.496379347338895</v>
      </c>
      <c r="BF81" s="74">
        <v>109.5267213279111</v>
      </c>
      <c r="BG81" s="74">
        <v>0</v>
      </c>
      <c r="BH81" s="74">
        <v>0</v>
      </c>
      <c r="BI81" s="74">
        <v>739.16785957880847</v>
      </c>
      <c r="BJ81" s="74">
        <v>0</v>
      </c>
      <c r="BK81" s="74">
        <v>0.11790956347107755</v>
      </c>
      <c r="BL81" s="74">
        <v>452.5673078943874</v>
      </c>
      <c r="BM81" s="74">
        <v>34.664622218178451</v>
      </c>
      <c r="BN81" s="74">
        <v>0</v>
      </c>
      <c r="BO81" s="74">
        <v>0</v>
      </c>
    </row>
    <row r="82" spans="1:67" x14ac:dyDescent="0.25">
      <c r="A82">
        <v>2014</v>
      </c>
      <c r="B82" s="68" t="s">
        <v>473</v>
      </c>
      <c r="C82" s="73" t="s">
        <v>536</v>
      </c>
      <c r="D82" s="68" t="s">
        <v>431</v>
      </c>
      <c r="E82" s="74">
        <v>0.1969786522522502</v>
      </c>
      <c r="F82" s="74">
        <v>1.7518042116065891E-2</v>
      </c>
      <c r="G82" s="74">
        <v>0.18482747733452332</v>
      </c>
      <c r="H82" s="74">
        <v>0.12073103338752135</v>
      </c>
      <c r="I82" s="74">
        <v>0.7887130437242057</v>
      </c>
      <c r="J82" s="74">
        <v>0.85133834421863375</v>
      </c>
      <c r="K82" s="74">
        <v>5.2759166403584745E-2</v>
      </c>
      <c r="L82" s="74">
        <v>0.1702966537840542</v>
      </c>
      <c r="M82" s="74">
        <v>0.10266667438891816</v>
      </c>
      <c r="N82" s="74">
        <v>3.1675044557175904</v>
      </c>
      <c r="O82" s="74">
        <v>1.8295273090442197</v>
      </c>
      <c r="P82" s="74">
        <v>0.43468747487385218</v>
      </c>
      <c r="Q82" s="74">
        <v>0.64458821236412756</v>
      </c>
      <c r="R82" s="74">
        <v>0.36949843369084584</v>
      </c>
      <c r="S82" s="74">
        <v>2.8057249827916979</v>
      </c>
      <c r="T82" s="74">
        <v>5.0795472918218412</v>
      </c>
      <c r="U82" s="74">
        <v>23.47806636295379</v>
      </c>
      <c r="V82" s="74">
        <v>8.246855435294588</v>
      </c>
      <c r="W82" s="74">
        <v>20.147952190963085</v>
      </c>
      <c r="X82" s="74">
        <v>9.614014525719714</v>
      </c>
      <c r="Y82" s="74">
        <v>20.650245583782127</v>
      </c>
      <c r="Z82" s="74">
        <v>0.60532246563789838</v>
      </c>
      <c r="AA82" s="74">
        <v>0</v>
      </c>
      <c r="AB82" s="74">
        <v>2.4221454256013528</v>
      </c>
      <c r="AC82" s="74">
        <v>1.1800506676254185</v>
      </c>
      <c r="AD82" s="74">
        <v>0.87735519137087414</v>
      </c>
      <c r="AE82" s="74">
        <v>13.145342722254263</v>
      </c>
      <c r="AF82" s="74">
        <v>0.10242533942404497</v>
      </c>
      <c r="AG82" s="74">
        <v>0.64688195474045662</v>
      </c>
      <c r="AH82" s="74">
        <v>0.90361222992924384</v>
      </c>
      <c r="AI82" s="74">
        <v>0.99107806442165147</v>
      </c>
      <c r="AJ82" s="74">
        <v>0.45997775156918241</v>
      </c>
      <c r="AK82" s="74">
        <v>1.4318068625136058</v>
      </c>
      <c r="AL82" s="74">
        <v>1.0599244749642573</v>
      </c>
      <c r="AM82" s="74">
        <v>9.215053485589994E-2</v>
      </c>
      <c r="AN82" s="74">
        <v>0.30938219241864839</v>
      </c>
      <c r="AO82" s="74">
        <v>0.17921723360158426</v>
      </c>
      <c r="AP82" s="74">
        <v>0.29570681429891399</v>
      </c>
      <c r="AQ82" s="74">
        <v>0.38820233362556555</v>
      </c>
      <c r="AR82" s="74">
        <v>0.88692690661142581</v>
      </c>
      <c r="AS82" s="74">
        <v>0.99774593960561542</v>
      </c>
      <c r="AT82" s="74">
        <v>0.20686841624266872</v>
      </c>
      <c r="AU82" s="74">
        <v>0.19766176424225412</v>
      </c>
      <c r="AV82" s="74">
        <v>0.1190455758457027</v>
      </c>
      <c r="AW82" s="74">
        <v>7.8203516647044793E-2</v>
      </c>
      <c r="AX82" s="74">
        <v>0.36830342578770314</v>
      </c>
      <c r="AY82" s="74">
        <v>1.4177440958984957</v>
      </c>
      <c r="AZ82" s="74">
        <v>1.4983491259557213E-3</v>
      </c>
      <c r="BA82" s="74">
        <v>0.31047355238366858</v>
      </c>
      <c r="BB82" s="74">
        <v>0.30772130975908885</v>
      </c>
      <c r="BC82" s="74">
        <v>1.8882766456622462</v>
      </c>
      <c r="BD82" s="74">
        <v>0.58458741713945961</v>
      </c>
      <c r="BE82" s="74">
        <v>0.69348557307601411</v>
      </c>
      <c r="BF82" s="74">
        <v>1.7074672319277</v>
      </c>
      <c r="BG82" s="74">
        <v>0</v>
      </c>
      <c r="BH82" s="74">
        <v>0</v>
      </c>
      <c r="BI82" s="74">
        <v>8.3952052722327082</v>
      </c>
      <c r="BJ82" s="74">
        <v>0</v>
      </c>
      <c r="BK82" s="74">
        <v>6.660690676597616E-3</v>
      </c>
      <c r="BL82" s="74">
        <v>133.0468852438369</v>
      </c>
      <c r="BM82" s="74">
        <v>0.80519671984142072</v>
      </c>
      <c r="BN82" s="74">
        <v>0</v>
      </c>
      <c r="BO82" s="74">
        <v>0</v>
      </c>
    </row>
    <row r="83" spans="1:67" x14ac:dyDescent="0.25">
      <c r="A83">
        <v>2014</v>
      </c>
      <c r="B83" s="68" t="s">
        <v>474</v>
      </c>
      <c r="C83" s="73" t="s">
        <v>537</v>
      </c>
      <c r="D83" s="68" t="s">
        <v>431</v>
      </c>
      <c r="E83" s="74">
        <v>0.69689545749135717</v>
      </c>
      <c r="F83" s="74">
        <v>5.1480909255518736E-2</v>
      </c>
      <c r="G83" s="74">
        <v>0.10013302950429068</v>
      </c>
      <c r="H83" s="74">
        <v>0.14313065369354011</v>
      </c>
      <c r="I83" s="74">
        <v>2.4803763448381</v>
      </c>
      <c r="J83" s="74">
        <v>4.8206078125736047</v>
      </c>
      <c r="K83" s="74">
        <v>0.24785438405500856</v>
      </c>
      <c r="L83" s="74">
        <v>0.89049962044738695</v>
      </c>
      <c r="M83" s="74">
        <v>0.28019010427314295</v>
      </c>
      <c r="N83" s="74">
        <v>237.48210049361248</v>
      </c>
      <c r="O83" s="74">
        <v>13.335095470309348</v>
      </c>
      <c r="P83" s="74">
        <v>1.6925154497372856</v>
      </c>
      <c r="Q83" s="74">
        <v>1.1863742761102198</v>
      </c>
      <c r="R83" s="74">
        <v>3.8541131858657942</v>
      </c>
      <c r="S83" s="74">
        <v>82.66874828130679</v>
      </c>
      <c r="T83" s="74">
        <v>14.280795035341539</v>
      </c>
      <c r="U83" s="74">
        <v>16.8986829539169</v>
      </c>
      <c r="V83" s="74">
        <v>10.275501425097943</v>
      </c>
      <c r="W83" s="74">
        <v>11.789392417389998</v>
      </c>
      <c r="X83" s="74">
        <v>10.642695770990734</v>
      </c>
      <c r="Y83" s="74">
        <v>12.89647671792776</v>
      </c>
      <c r="Z83" s="74">
        <v>1.7126397968771039</v>
      </c>
      <c r="AA83" s="74">
        <v>0</v>
      </c>
      <c r="AB83" s="74">
        <v>95.709441032922768</v>
      </c>
      <c r="AC83" s="74">
        <v>1.6957128880460006</v>
      </c>
      <c r="AD83" s="74">
        <v>1.7832962665179513</v>
      </c>
      <c r="AE83" s="74">
        <v>22.827416977706239</v>
      </c>
      <c r="AF83" s="74">
        <v>0.35526704558873301</v>
      </c>
      <c r="AG83" s="74">
        <v>2.2442666429621583</v>
      </c>
      <c r="AH83" s="74">
        <v>3.1225885947140108</v>
      </c>
      <c r="AI83" s="74">
        <v>2.3574970010165339</v>
      </c>
      <c r="AJ83" s="74">
        <v>0.90468257999497692</v>
      </c>
      <c r="AK83" s="74">
        <v>0.61084341979633427</v>
      </c>
      <c r="AL83" s="74">
        <v>2.3534882878530157</v>
      </c>
      <c r="AM83" s="74">
        <v>0.1221718772139978</v>
      </c>
      <c r="AN83" s="74">
        <v>1.9268552351039938</v>
      </c>
      <c r="AO83" s="74">
        <v>0.53568653052810022</v>
      </c>
      <c r="AP83" s="74">
        <v>0.96996084099532698</v>
      </c>
      <c r="AQ83" s="74">
        <v>0.81417229837270044</v>
      </c>
      <c r="AR83" s="74">
        <v>1.39218537816781</v>
      </c>
      <c r="AS83" s="74">
        <v>2.898702232091809</v>
      </c>
      <c r="AT83" s="74">
        <v>0.67579585520180652</v>
      </c>
      <c r="AU83" s="74">
        <v>0.54581715338742842</v>
      </c>
      <c r="AV83" s="74">
        <v>1.7552694264332336</v>
      </c>
      <c r="AW83" s="74">
        <v>0.41923267144506027</v>
      </c>
      <c r="AX83" s="74">
        <v>0.9290848204386577</v>
      </c>
      <c r="AY83" s="74">
        <v>1.5267829855377186</v>
      </c>
      <c r="AZ83" s="74">
        <v>6.2361103984278935E-3</v>
      </c>
      <c r="BA83" s="74">
        <v>0.5623574996799342</v>
      </c>
      <c r="BB83" s="74">
        <v>1.1783847301590011</v>
      </c>
      <c r="BC83" s="74">
        <v>2.8921177855667617</v>
      </c>
      <c r="BD83" s="74">
        <v>2.8074454933570845</v>
      </c>
      <c r="BE83" s="74">
        <v>3.3256358446331173</v>
      </c>
      <c r="BF83" s="74">
        <v>3.0037350330851842</v>
      </c>
      <c r="BG83" s="74">
        <v>0</v>
      </c>
      <c r="BH83" s="74">
        <v>0</v>
      </c>
      <c r="BI83" s="74">
        <v>24.59241656701484</v>
      </c>
      <c r="BJ83" s="74">
        <v>0</v>
      </c>
      <c r="BK83" s="74">
        <v>6.6903018077956164E-2</v>
      </c>
      <c r="BL83" s="74">
        <v>31.861670154410191</v>
      </c>
      <c r="BM83" s="74">
        <v>0.53565198949745585</v>
      </c>
      <c r="BN83" s="74">
        <v>0</v>
      </c>
      <c r="BO83" s="74">
        <v>0</v>
      </c>
    </row>
    <row r="84" spans="1:67" x14ac:dyDescent="0.25">
      <c r="A84">
        <v>2014</v>
      </c>
      <c r="B84" s="68" t="s">
        <v>475</v>
      </c>
      <c r="C84" s="73" t="s">
        <v>538</v>
      </c>
      <c r="D84" s="68" t="s">
        <v>431</v>
      </c>
      <c r="E84" s="74">
        <v>0.16978222229041989</v>
      </c>
      <c r="F84" s="74">
        <v>1.0849846445293703E-2</v>
      </c>
      <c r="G84" s="74">
        <v>6.6847246656391857E-2</v>
      </c>
      <c r="H84" s="74">
        <v>3.3534637537205043E-2</v>
      </c>
      <c r="I84" s="74">
        <v>0.31030383397677219</v>
      </c>
      <c r="J84" s="74">
        <v>0.65389151678161161</v>
      </c>
      <c r="K84" s="74">
        <v>2.3379817193192536E-2</v>
      </c>
      <c r="L84" s="74">
        <v>0.10776740557366735</v>
      </c>
      <c r="M84" s="74">
        <v>3.4734033979004486E-2</v>
      </c>
      <c r="N84" s="74">
        <v>18.712584005020972</v>
      </c>
      <c r="O84" s="74">
        <v>5.2585487335217067</v>
      </c>
      <c r="P84" s="74">
        <v>0.22283054621502524</v>
      </c>
      <c r="Q84" s="74">
        <v>0.1805983993249437</v>
      </c>
      <c r="R84" s="74">
        <v>0.42754340815768133</v>
      </c>
      <c r="S84" s="74">
        <v>4.7502088178493223</v>
      </c>
      <c r="T84" s="74">
        <v>0.44514187575674202</v>
      </c>
      <c r="U84" s="74">
        <v>1.4488463141690666</v>
      </c>
      <c r="V84" s="74">
        <v>0.52990037696179437</v>
      </c>
      <c r="W84" s="74">
        <v>1.1686845415392237</v>
      </c>
      <c r="X84" s="74">
        <v>0.83002184898731479</v>
      </c>
      <c r="Y84" s="74">
        <v>1.0062876779046712</v>
      </c>
      <c r="Z84" s="74">
        <v>0.19051446592138011</v>
      </c>
      <c r="AA84" s="74">
        <v>0</v>
      </c>
      <c r="AB84" s="74">
        <v>7.179803442612176</v>
      </c>
      <c r="AC84" s="74">
        <v>0.42548903684807821</v>
      </c>
      <c r="AD84" s="74">
        <v>0.42428512773649285</v>
      </c>
      <c r="AE84" s="74">
        <v>1.7547822494043861</v>
      </c>
      <c r="AF84" s="74">
        <v>6.16585254130321E-2</v>
      </c>
      <c r="AG84" s="74">
        <v>0.38742910460211655</v>
      </c>
      <c r="AH84" s="74">
        <v>0.54079401442931674</v>
      </c>
      <c r="AI84" s="74">
        <v>1.5993237646899634</v>
      </c>
      <c r="AJ84" s="74">
        <v>0.51634695632119287</v>
      </c>
      <c r="AK84" s="74">
        <v>0.42118626451003216</v>
      </c>
      <c r="AL84" s="74">
        <v>0.32071514290940567</v>
      </c>
      <c r="AM84" s="74">
        <v>3.2757136634890924E-2</v>
      </c>
      <c r="AN84" s="74">
        <v>0.21977024310634527</v>
      </c>
      <c r="AO84" s="74">
        <v>5.9986904478208286E-2</v>
      </c>
      <c r="AP84" s="74">
        <v>9.8735385429113642E-2</v>
      </c>
      <c r="AQ84" s="74">
        <v>7.3786021938355789E-2</v>
      </c>
      <c r="AR84" s="74">
        <v>0.14966920999938943</v>
      </c>
      <c r="AS84" s="74">
        <v>0.37240154410777804</v>
      </c>
      <c r="AT84" s="74">
        <v>0.1007803077971325</v>
      </c>
      <c r="AU84" s="74">
        <v>6.4561376095718673E-2</v>
      </c>
      <c r="AV84" s="74">
        <v>9.3581130701048593E-2</v>
      </c>
      <c r="AW84" s="74">
        <v>7.0034208226426323E-2</v>
      </c>
      <c r="AX84" s="74">
        <v>0.14863768947468659</v>
      </c>
      <c r="AY84" s="74">
        <v>0.13311974103885144</v>
      </c>
      <c r="AZ84" s="74">
        <v>5.5534807339351034E-4</v>
      </c>
      <c r="BA84" s="74">
        <v>7.5761565064853431E-2</v>
      </c>
      <c r="BB84" s="74">
        <v>0.18610465748759286</v>
      </c>
      <c r="BC84" s="74">
        <v>0.54870623921714745</v>
      </c>
      <c r="BD84" s="74">
        <v>0.43199920388721447</v>
      </c>
      <c r="BE84" s="74">
        <v>0.50251272932023427</v>
      </c>
      <c r="BF84" s="74">
        <v>0.34406752521690614</v>
      </c>
      <c r="BG84" s="74">
        <v>0</v>
      </c>
      <c r="BH84" s="74">
        <v>0</v>
      </c>
      <c r="BI84" s="74">
        <v>4.2762835442807399</v>
      </c>
      <c r="BJ84" s="74">
        <v>0</v>
      </c>
      <c r="BK84" s="74">
        <v>1.3997946974096447E-2</v>
      </c>
      <c r="BL84" s="74">
        <v>2.7527963240948674</v>
      </c>
      <c r="BM84" s="74">
        <v>3.4370801120483865E-2</v>
      </c>
      <c r="BN84" s="74">
        <v>0</v>
      </c>
      <c r="BO84" s="74">
        <v>0</v>
      </c>
    </row>
    <row r="85" spans="1:67" x14ac:dyDescent="0.25">
      <c r="A85">
        <v>2014</v>
      </c>
      <c r="B85" s="68" t="s">
        <v>476</v>
      </c>
      <c r="C85" s="73" t="s">
        <v>539</v>
      </c>
      <c r="D85" s="68" t="s">
        <v>431</v>
      </c>
      <c r="E85" s="74">
        <v>0.19573155702267123</v>
      </c>
      <c r="F85" s="74">
        <v>1.0019224240191485E-2</v>
      </c>
      <c r="G85" s="74">
        <v>2.0956944633173279E-2</v>
      </c>
      <c r="H85" s="74">
        <v>5.4178286974556525E-2</v>
      </c>
      <c r="I85" s="74">
        <v>1.2959560939827699</v>
      </c>
      <c r="J85" s="74">
        <v>3.7572234641133688</v>
      </c>
      <c r="K85" s="74">
        <v>9.8790734335847091E-2</v>
      </c>
      <c r="L85" s="74">
        <v>0.43158365955618366</v>
      </c>
      <c r="M85" s="74">
        <v>7.8236600474538787E-2</v>
      </c>
      <c r="N85" s="74">
        <v>151.97539977681805</v>
      </c>
      <c r="O85" s="74">
        <v>4.1081904778640652</v>
      </c>
      <c r="P85" s="74">
        <v>0.65294575741896044</v>
      </c>
      <c r="Q85" s="74">
        <v>0.49286206432384805</v>
      </c>
      <c r="R85" s="74">
        <v>2.0168992250726565</v>
      </c>
      <c r="S85" s="74">
        <v>39.63180270677335</v>
      </c>
      <c r="T85" s="74">
        <v>2.3431338761648353</v>
      </c>
      <c r="U85" s="74">
        <v>7.3498008449091117</v>
      </c>
      <c r="V85" s="74">
        <v>1.8619856188735813</v>
      </c>
      <c r="W85" s="74">
        <v>2.9808483875442664</v>
      </c>
      <c r="X85" s="74">
        <v>3.7529146797051434</v>
      </c>
      <c r="Y85" s="74">
        <v>4.2744546902778708</v>
      </c>
      <c r="Z85" s="74">
        <v>1.2307616931889029</v>
      </c>
      <c r="AA85" s="74">
        <v>0</v>
      </c>
      <c r="AB85" s="74">
        <v>56.047367027187043</v>
      </c>
      <c r="AC85" s="74">
        <v>0.27020591091793095</v>
      </c>
      <c r="AD85" s="74">
        <v>0.59121834431432019</v>
      </c>
      <c r="AE85" s="74">
        <v>5.3662750643124477</v>
      </c>
      <c r="AF85" s="74">
        <v>0.10314494273872057</v>
      </c>
      <c r="AG85" s="74">
        <v>0.65177933458539328</v>
      </c>
      <c r="AH85" s="74">
        <v>0.90672926212717897</v>
      </c>
      <c r="AI85" s="74">
        <v>0.407083182750405</v>
      </c>
      <c r="AJ85" s="74">
        <v>0.74425755910680935</v>
      </c>
      <c r="AK85" s="74">
        <v>0.32321317299974639</v>
      </c>
      <c r="AL85" s="74">
        <v>0.69398767879699563</v>
      </c>
      <c r="AM85" s="74">
        <v>5.6345085621080038E-2</v>
      </c>
      <c r="AN85" s="74">
        <v>0.4718423213009702</v>
      </c>
      <c r="AO85" s="74">
        <v>0.15372633570131244</v>
      </c>
      <c r="AP85" s="74">
        <v>0.33500318516084593</v>
      </c>
      <c r="AQ85" s="74">
        <v>0.27979917516143982</v>
      </c>
      <c r="AR85" s="74">
        <v>0.59403458651282159</v>
      </c>
      <c r="AS85" s="74">
        <v>1.3012788060098384</v>
      </c>
      <c r="AT85" s="74">
        <v>0.26296138393203006</v>
      </c>
      <c r="AU85" s="74">
        <v>0.20092529933995401</v>
      </c>
      <c r="AV85" s="74">
        <v>0.11631834190437283</v>
      </c>
      <c r="AW85" s="74">
        <v>6.9346783029355888E-2</v>
      </c>
      <c r="AX85" s="74">
        <v>0.30244834053979552</v>
      </c>
      <c r="AY85" s="74">
        <v>0.34162528539118564</v>
      </c>
      <c r="AZ85" s="74">
        <v>2.6890066720698055E-3</v>
      </c>
      <c r="BA85" s="74">
        <v>0.15334742976847576</v>
      </c>
      <c r="BB85" s="74">
        <v>0.4156977317216729</v>
      </c>
      <c r="BC85" s="74">
        <v>1.1936339297281116</v>
      </c>
      <c r="BD85" s="74">
        <v>0.86723697816724266</v>
      </c>
      <c r="BE85" s="74">
        <v>0.89415527823850516</v>
      </c>
      <c r="BF85" s="74">
        <v>0.76770412883836525</v>
      </c>
      <c r="BG85" s="74">
        <v>0</v>
      </c>
      <c r="BH85" s="74">
        <v>0</v>
      </c>
      <c r="BI85" s="74">
        <v>8.8074058199996301</v>
      </c>
      <c r="BJ85" s="74">
        <v>0</v>
      </c>
      <c r="BK85" s="74">
        <v>1.3666277695558548E-2</v>
      </c>
      <c r="BL85" s="74">
        <v>6.5810504500779761</v>
      </c>
      <c r="BM85" s="74">
        <v>0.1344551393225028</v>
      </c>
      <c r="BN85" s="74">
        <v>0</v>
      </c>
      <c r="BO85" s="74">
        <v>0</v>
      </c>
    </row>
    <row r="86" spans="1:67" x14ac:dyDescent="0.25">
      <c r="A86">
        <v>2014</v>
      </c>
      <c r="B86" s="68" t="s">
        <v>477</v>
      </c>
      <c r="C86" s="73" t="s">
        <v>540</v>
      </c>
      <c r="D86" s="68" t="s">
        <v>431</v>
      </c>
      <c r="E86" s="74">
        <v>0.67255620159289198</v>
      </c>
      <c r="F86" s="74">
        <v>8.8579411817883438E-2</v>
      </c>
      <c r="G86" s="74">
        <v>0.10658451683587701</v>
      </c>
      <c r="H86" s="74">
        <v>0.13118458748867423</v>
      </c>
      <c r="I86" s="74">
        <v>2.6940862940072963</v>
      </c>
      <c r="J86" s="74">
        <v>1.831924428175167</v>
      </c>
      <c r="K86" s="74">
        <v>0.33041272665432231</v>
      </c>
      <c r="L86" s="74">
        <v>0.44264171454130719</v>
      </c>
      <c r="M86" s="74">
        <v>0.19625400995519895</v>
      </c>
      <c r="N86" s="74">
        <v>400.07099603882438</v>
      </c>
      <c r="O86" s="74">
        <v>7.2422064340063219</v>
      </c>
      <c r="P86" s="74">
        <v>0.99748352730500334</v>
      </c>
      <c r="Q86" s="74">
        <v>0.69456874131024071</v>
      </c>
      <c r="R86" s="74">
        <v>6.2154188426940555</v>
      </c>
      <c r="S86" s="74">
        <v>99.592077738697853</v>
      </c>
      <c r="T86" s="74">
        <v>4.4422601667020309</v>
      </c>
      <c r="U86" s="74">
        <v>14.835115154781038</v>
      </c>
      <c r="V86" s="74">
        <v>4.3651121264553829</v>
      </c>
      <c r="W86" s="74">
        <v>12.290047951355699</v>
      </c>
      <c r="X86" s="74">
        <v>7.2304216545221038</v>
      </c>
      <c r="Y86" s="74">
        <v>8.9396714384433231</v>
      </c>
      <c r="Z86" s="74">
        <v>0.9700754084505987</v>
      </c>
      <c r="AA86" s="74">
        <v>0</v>
      </c>
      <c r="AB86" s="74">
        <v>148.22076244989589</v>
      </c>
      <c r="AC86" s="74">
        <v>1.1621273753451837</v>
      </c>
      <c r="AD86" s="74">
        <v>1.1491721854547703</v>
      </c>
      <c r="AE86" s="74">
        <v>25.502864768845829</v>
      </c>
      <c r="AF86" s="74">
        <v>0.23413160948626904</v>
      </c>
      <c r="AG86" s="74">
        <v>1.4775906741781517</v>
      </c>
      <c r="AH86" s="74">
        <v>2.0612638720451</v>
      </c>
      <c r="AI86" s="74">
        <v>1.2911381289278347</v>
      </c>
      <c r="AJ86" s="74">
        <v>1.4575354935120313</v>
      </c>
      <c r="AK86" s="74">
        <v>0.7798141844686326</v>
      </c>
      <c r="AL86" s="74">
        <v>1.5849600571689557</v>
      </c>
      <c r="AM86" s="74">
        <v>0.11210904511720882</v>
      </c>
      <c r="AN86" s="74">
        <v>0.9655345036502555</v>
      </c>
      <c r="AO86" s="74">
        <v>0.50053688887977699</v>
      </c>
      <c r="AP86" s="74">
        <v>0.76687634248453407</v>
      </c>
      <c r="AQ86" s="74">
        <v>0.69414363188572892</v>
      </c>
      <c r="AR86" s="74">
        <v>1.2957597801030776</v>
      </c>
      <c r="AS86" s="74">
        <v>2.7007572237698825</v>
      </c>
      <c r="AT86" s="74">
        <v>0.5200754802885349</v>
      </c>
      <c r="AU86" s="74">
        <v>0.49950786779573397</v>
      </c>
      <c r="AV86" s="74">
        <v>10.337082029758424</v>
      </c>
      <c r="AW86" s="74">
        <v>0.26052162397502548</v>
      </c>
      <c r="AX86" s="74">
        <v>0.85840049560193887</v>
      </c>
      <c r="AY86" s="74">
        <v>1.4822255125292394</v>
      </c>
      <c r="AZ86" s="74">
        <v>6.6655899575742295E-3</v>
      </c>
      <c r="BA86" s="74">
        <v>0.36514426083213913</v>
      </c>
      <c r="BB86" s="74">
        <v>0.75784366093423783</v>
      </c>
      <c r="BC86" s="74">
        <v>11.282477205085202</v>
      </c>
      <c r="BD86" s="74">
        <v>1.2883023138567742</v>
      </c>
      <c r="BE86" s="74">
        <v>1.4734386179170189</v>
      </c>
      <c r="BF86" s="74">
        <v>1.6005768764863815</v>
      </c>
      <c r="BG86" s="74">
        <v>0</v>
      </c>
      <c r="BH86" s="74">
        <v>0</v>
      </c>
      <c r="BI86" s="74">
        <v>16.484511669054719</v>
      </c>
      <c r="BJ86" s="74">
        <v>0</v>
      </c>
      <c r="BK86" s="74">
        <v>9.2755864165125407E-2</v>
      </c>
      <c r="BL86" s="74">
        <v>69.109537641133713</v>
      </c>
      <c r="BM86" s="74">
        <v>0.38007844808700636</v>
      </c>
      <c r="BN86" s="74">
        <v>0</v>
      </c>
      <c r="BO86" s="74">
        <v>0</v>
      </c>
    </row>
    <row r="87" spans="1:67" x14ac:dyDescent="0.25">
      <c r="A87">
        <v>2014</v>
      </c>
      <c r="B87" s="68" t="s">
        <v>478</v>
      </c>
      <c r="C87" s="73" t="s">
        <v>541</v>
      </c>
      <c r="D87" s="68" t="s">
        <v>431</v>
      </c>
      <c r="E87" s="74">
        <v>2.9946942545666615</v>
      </c>
      <c r="F87" s="74">
        <v>0.13514874084700243</v>
      </c>
      <c r="G87" s="74">
        <v>0.40103834024145979</v>
      </c>
      <c r="H87" s="74">
        <v>0.25331810695908424</v>
      </c>
      <c r="I87" s="74">
        <v>13.470799056699835</v>
      </c>
      <c r="J87" s="74">
        <v>12.792174891298313</v>
      </c>
      <c r="K87" s="74">
        <v>0.55565336752981898</v>
      </c>
      <c r="L87" s="74">
        <v>2.536723976118707</v>
      </c>
      <c r="M87" s="74">
        <v>1.2308110934042706</v>
      </c>
      <c r="N87" s="74">
        <v>16.221601466740839</v>
      </c>
      <c r="O87" s="74">
        <v>25.724167645663666</v>
      </c>
      <c r="P87" s="74">
        <v>12.083761124648012</v>
      </c>
      <c r="Q87" s="74">
        <v>3.2912602553119821</v>
      </c>
      <c r="R87" s="74">
        <v>2.3494133256623182</v>
      </c>
      <c r="S87" s="74">
        <v>15.397381368542007</v>
      </c>
      <c r="T87" s="74">
        <v>11.803660428713522</v>
      </c>
      <c r="U87" s="74">
        <v>45.518580513356824</v>
      </c>
      <c r="V87" s="74">
        <v>12.984234814620548</v>
      </c>
      <c r="W87" s="74">
        <v>21.957394209564132</v>
      </c>
      <c r="X87" s="74">
        <v>27.864747671448292</v>
      </c>
      <c r="Y87" s="74">
        <v>22.317040401655461</v>
      </c>
      <c r="Z87" s="74">
        <v>4.1773045390236474</v>
      </c>
      <c r="AA87" s="74">
        <v>0</v>
      </c>
      <c r="AB87" s="74">
        <v>7.6619705916285907</v>
      </c>
      <c r="AC87" s="74">
        <v>1.953632653369745</v>
      </c>
      <c r="AD87" s="74">
        <v>2.1831555502911106</v>
      </c>
      <c r="AE87" s="74">
        <v>26.063454561237478</v>
      </c>
      <c r="AF87" s="74">
        <v>2.0696665649113068</v>
      </c>
      <c r="AG87" s="74">
        <v>2.3810240699695102</v>
      </c>
      <c r="AH87" s="74">
        <v>3.3833467915418352</v>
      </c>
      <c r="AI87" s="74">
        <v>5.3436523224448633</v>
      </c>
      <c r="AJ87" s="74">
        <v>1.5390356383438877</v>
      </c>
      <c r="AK87" s="74">
        <v>1.7102221639933683</v>
      </c>
      <c r="AL87" s="74">
        <v>3.1331755087042215</v>
      </c>
      <c r="AM87" s="74">
        <v>0.27943804624411334</v>
      </c>
      <c r="AN87" s="74">
        <v>5.2739997852259668</v>
      </c>
      <c r="AO87" s="74">
        <v>1.907757400761807</v>
      </c>
      <c r="AP87" s="74">
        <v>1.5549179927164543</v>
      </c>
      <c r="AQ87" s="74">
        <v>2.6900971332874346</v>
      </c>
      <c r="AR87" s="74">
        <v>2.3901261211598239</v>
      </c>
      <c r="AS87" s="74">
        <v>4.6753655544163362</v>
      </c>
      <c r="AT87" s="74">
        <v>1.2910447505437666</v>
      </c>
      <c r="AU87" s="74">
        <v>0.97505775361218028</v>
      </c>
      <c r="AV87" s="74">
        <v>0.82243645856715852</v>
      </c>
      <c r="AW87" s="74">
        <v>0.49425829391902121</v>
      </c>
      <c r="AX87" s="74">
        <v>1.2776729337333215</v>
      </c>
      <c r="AY87" s="74">
        <v>2.7581052111886435</v>
      </c>
      <c r="AZ87" s="74">
        <v>2.9550861424505304E-2</v>
      </c>
      <c r="BA87" s="74">
        <v>0.83156382269891138</v>
      </c>
      <c r="BB87" s="74">
        <v>2.2430256987791268</v>
      </c>
      <c r="BC87" s="74">
        <v>4.6358040364105619</v>
      </c>
      <c r="BD87" s="74">
        <v>3.5119866695568911</v>
      </c>
      <c r="BE87" s="74">
        <v>18.993596616399479</v>
      </c>
      <c r="BF87" s="74">
        <v>5.4109534008974158</v>
      </c>
      <c r="BG87" s="74">
        <v>0</v>
      </c>
      <c r="BH87" s="74">
        <v>0</v>
      </c>
      <c r="BI87" s="74">
        <v>134.61943739826762</v>
      </c>
      <c r="BJ87" s="74">
        <v>0</v>
      </c>
      <c r="BK87" s="74">
        <v>1.749617882055998</v>
      </c>
      <c r="BL87" s="74">
        <v>86.754711127028486</v>
      </c>
      <c r="BM87" s="74">
        <v>1.0255382312469568</v>
      </c>
      <c r="BN87" s="74">
        <v>0</v>
      </c>
      <c r="BO87" s="74">
        <v>0</v>
      </c>
    </row>
    <row r="88" spans="1:67" x14ac:dyDescent="0.25">
      <c r="A88">
        <v>2014</v>
      </c>
      <c r="B88" s="68" t="s">
        <v>479</v>
      </c>
      <c r="C88" s="73" t="s">
        <v>542</v>
      </c>
      <c r="D88" s="68" t="s">
        <v>431</v>
      </c>
      <c r="E88" s="74">
        <v>49.083211044525591</v>
      </c>
      <c r="F88" s="74">
        <v>2.6297267882241697</v>
      </c>
      <c r="G88" s="74">
        <v>5.0077432591818916</v>
      </c>
      <c r="H88" s="74">
        <v>2.7425391317936727</v>
      </c>
      <c r="I88" s="74">
        <v>184.18695861403023</v>
      </c>
      <c r="J88" s="74">
        <v>169.49888624966343</v>
      </c>
      <c r="K88" s="74">
        <v>9.1710791071151068</v>
      </c>
      <c r="L88" s="74">
        <v>30.083526430457859</v>
      </c>
      <c r="M88" s="74">
        <v>13.100630082034462</v>
      </c>
      <c r="N88" s="74">
        <v>2419.9024666212454</v>
      </c>
      <c r="O88" s="74">
        <v>425.00851843443706</v>
      </c>
      <c r="P88" s="74">
        <v>137.62757438416946</v>
      </c>
      <c r="Q88" s="74">
        <v>46.908784687083703</v>
      </c>
      <c r="R88" s="74">
        <v>51.211008252637093</v>
      </c>
      <c r="S88" s="74">
        <v>779.83646403750049</v>
      </c>
      <c r="T88" s="74">
        <v>175.87003703031112</v>
      </c>
      <c r="U88" s="74">
        <v>706.98735972184545</v>
      </c>
      <c r="V88" s="74">
        <v>163.14035232464084</v>
      </c>
      <c r="W88" s="74">
        <v>260.68540897702087</v>
      </c>
      <c r="X88" s="74">
        <v>251.70803872776312</v>
      </c>
      <c r="Y88" s="74">
        <v>274.45021645556938</v>
      </c>
      <c r="Z88" s="74">
        <v>49.466868070114067</v>
      </c>
      <c r="AA88" s="74">
        <v>0</v>
      </c>
      <c r="AB88" s="74">
        <v>907.92572423884599</v>
      </c>
      <c r="AC88" s="74">
        <v>21.913634686107979</v>
      </c>
      <c r="AD88" s="74">
        <v>24.571226001961833</v>
      </c>
      <c r="AE88" s="74">
        <v>338.52844694521542</v>
      </c>
      <c r="AF88" s="74">
        <v>3.9192176853965481</v>
      </c>
      <c r="AG88" s="74">
        <v>35.715195438739116</v>
      </c>
      <c r="AH88" s="74">
        <v>34.55514019787114</v>
      </c>
      <c r="AI88" s="74">
        <v>58.898651384920754</v>
      </c>
      <c r="AJ88" s="74">
        <v>15.509579897090653</v>
      </c>
      <c r="AK88" s="74">
        <v>20.301534455949724</v>
      </c>
      <c r="AL88" s="74">
        <v>31.260103064376892</v>
      </c>
      <c r="AM88" s="74">
        <v>2.6606598056754285</v>
      </c>
      <c r="AN88" s="74">
        <v>70.563566510384007</v>
      </c>
      <c r="AO88" s="74">
        <v>18.66061979916276</v>
      </c>
      <c r="AP88" s="74">
        <v>15.991648835401591</v>
      </c>
      <c r="AQ88" s="74">
        <v>21.906293730803185</v>
      </c>
      <c r="AR88" s="74">
        <v>26.95567836511292</v>
      </c>
      <c r="AS88" s="74">
        <v>40.818786132708333</v>
      </c>
      <c r="AT88" s="74">
        <v>11.696363668049095</v>
      </c>
      <c r="AU88" s="74">
        <v>9.1888099532052863</v>
      </c>
      <c r="AV88" s="74">
        <v>6.5503154569952704</v>
      </c>
      <c r="AW88" s="74">
        <v>5.0353408553679539</v>
      </c>
      <c r="AX88" s="74">
        <v>14.245235278952849</v>
      </c>
      <c r="AY88" s="74">
        <v>33.939491434616095</v>
      </c>
      <c r="AZ88" s="74">
        <v>0.28284240786178344</v>
      </c>
      <c r="BA88" s="74">
        <v>9.1369118090778123</v>
      </c>
      <c r="BB88" s="74">
        <v>26.084182819003352</v>
      </c>
      <c r="BC88" s="74">
        <v>45.307583806445265</v>
      </c>
      <c r="BD88" s="74">
        <v>39.173528809644402</v>
      </c>
      <c r="BE88" s="74">
        <v>223.68577157535077</v>
      </c>
      <c r="BF88" s="74">
        <v>58.262671440800723</v>
      </c>
      <c r="BG88" s="74">
        <v>0</v>
      </c>
      <c r="BH88" s="74">
        <v>0</v>
      </c>
      <c r="BI88" s="74">
        <v>1405.4241939913734</v>
      </c>
      <c r="BJ88" s="74">
        <v>0</v>
      </c>
      <c r="BK88" s="74">
        <v>2.1669791042310345</v>
      </c>
      <c r="BL88" s="74">
        <v>1147.5128180305112</v>
      </c>
      <c r="BM88" s="74">
        <v>13.478827565778762</v>
      </c>
      <c r="BN88" s="74">
        <v>0</v>
      </c>
      <c r="BO88" s="74">
        <v>0</v>
      </c>
    </row>
    <row r="89" spans="1:67" x14ac:dyDescent="0.25">
      <c r="A89">
        <v>2014</v>
      </c>
      <c r="B89" s="68" t="s">
        <v>480</v>
      </c>
      <c r="C89" s="73" t="s">
        <v>543</v>
      </c>
      <c r="D89" s="68" t="s">
        <v>431</v>
      </c>
      <c r="E89" s="74">
        <v>26.263008916337576</v>
      </c>
      <c r="F89" s="74">
        <v>0.81780626714415683</v>
      </c>
      <c r="G89" s="74">
        <v>2.3041292196521321</v>
      </c>
      <c r="H89" s="74">
        <v>1.03450514489717</v>
      </c>
      <c r="I89" s="74">
        <v>119.4257732285653</v>
      </c>
      <c r="J89" s="74">
        <v>77.509094711942367</v>
      </c>
      <c r="K89" s="74">
        <v>3.4271034110829115</v>
      </c>
      <c r="L89" s="74">
        <v>13.18626583808074</v>
      </c>
      <c r="M89" s="74">
        <v>7.1106747398473997</v>
      </c>
      <c r="N89" s="74">
        <v>102.61620680229292</v>
      </c>
      <c r="O89" s="74">
        <v>109.90835110367658</v>
      </c>
      <c r="P89" s="74">
        <v>50.329276161000799</v>
      </c>
      <c r="Q89" s="74">
        <v>13.071481678295775</v>
      </c>
      <c r="R89" s="74">
        <v>11.169787227389286</v>
      </c>
      <c r="S89" s="74">
        <v>71.737852619690557</v>
      </c>
      <c r="T89" s="74">
        <v>46.906748394548529</v>
      </c>
      <c r="U89" s="74">
        <v>161.31189484566556</v>
      </c>
      <c r="V89" s="74">
        <v>54.606282654082349</v>
      </c>
      <c r="W89" s="74">
        <v>76.805877219744943</v>
      </c>
      <c r="X89" s="74">
        <v>102.58224718795839</v>
      </c>
      <c r="Y89" s="74">
        <v>68.443997337507483</v>
      </c>
      <c r="Z89" s="74">
        <v>24.099157481034084</v>
      </c>
      <c r="AA89" s="74">
        <v>0</v>
      </c>
      <c r="AB89" s="74">
        <v>42.871529138339547</v>
      </c>
      <c r="AC89" s="74">
        <v>8.1177151298981016</v>
      </c>
      <c r="AD89" s="74">
        <v>9.1079361408639574</v>
      </c>
      <c r="AE89" s="74">
        <v>100.64934720525486</v>
      </c>
      <c r="AF89" s="74">
        <v>1.8207798261418691</v>
      </c>
      <c r="AG89" s="74">
        <v>11.452484995686866</v>
      </c>
      <c r="AH89" s="74">
        <v>31.102612271261421</v>
      </c>
      <c r="AI89" s="74">
        <v>30.081339828521891</v>
      </c>
      <c r="AJ89" s="74">
        <v>6.5619165970364381</v>
      </c>
      <c r="AK89" s="74">
        <v>4.9392675755832336</v>
      </c>
      <c r="AL89" s="74">
        <v>15.483346456862568</v>
      </c>
      <c r="AM89" s="74">
        <v>1.3410421375787513</v>
      </c>
      <c r="AN89" s="74">
        <v>52.224771324929925</v>
      </c>
      <c r="AO89" s="74">
        <v>12.272581777669046</v>
      </c>
      <c r="AP89" s="74">
        <v>8.4580894881384658</v>
      </c>
      <c r="AQ89" s="74">
        <v>19.913506229957832</v>
      </c>
      <c r="AR89" s="74">
        <v>10.471079533072604</v>
      </c>
      <c r="AS89" s="74">
        <v>23.404356206940641</v>
      </c>
      <c r="AT89" s="74">
        <v>6.7655077407155133</v>
      </c>
      <c r="AU89" s="74">
        <v>4.1910175361508113</v>
      </c>
      <c r="AV89" s="74">
        <v>2.5224630302644933</v>
      </c>
      <c r="AW89" s="74">
        <v>2.6547758551762737</v>
      </c>
      <c r="AX89" s="74">
        <v>6.6482020675369204</v>
      </c>
      <c r="AY89" s="74">
        <v>11.486702515442591</v>
      </c>
      <c r="AZ89" s="74">
        <v>0.19512957602901546</v>
      </c>
      <c r="BA89" s="74">
        <v>4.268915628373863</v>
      </c>
      <c r="BB89" s="74">
        <v>12.390762492461597</v>
      </c>
      <c r="BC89" s="74">
        <v>20.112888341601163</v>
      </c>
      <c r="BD89" s="74">
        <v>23.080844595495364</v>
      </c>
      <c r="BE89" s="74">
        <v>60.401390414551685</v>
      </c>
      <c r="BF89" s="74">
        <v>27.184913790131461</v>
      </c>
      <c r="BG89" s="74">
        <v>0</v>
      </c>
      <c r="BH89" s="74">
        <v>0</v>
      </c>
      <c r="BI89" s="74">
        <v>800.04986909453919</v>
      </c>
      <c r="BJ89" s="74">
        <v>0</v>
      </c>
      <c r="BK89" s="74">
        <v>1.2665253561395577</v>
      </c>
      <c r="BL89" s="74">
        <v>132.89668148776315</v>
      </c>
      <c r="BM89" s="74">
        <v>1.6283220727480789</v>
      </c>
      <c r="BN89" s="74">
        <v>0</v>
      </c>
      <c r="BO89" s="74">
        <v>0</v>
      </c>
    </row>
    <row r="90" spans="1:67" x14ac:dyDescent="0.25">
      <c r="A90">
        <v>2014</v>
      </c>
      <c r="B90" s="68" t="s">
        <v>481</v>
      </c>
      <c r="C90" s="73" t="s">
        <v>544</v>
      </c>
      <c r="D90" s="68" t="s">
        <v>431</v>
      </c>
      <c r="E90" s="74">
        <v>15.890917649531154</v>
      </c>
      <c r="F90" s="74">
        <v>1.2685661668080583</v>
      </c>
      <c r="G90" s="74">
        <v>1.7531565327732563</v>
      </c>
      <c r="H90" s="74">
        <v>5.0382651598845136</v>
      </c>
      <c r="I90" s="74">
        <v>93.416843173174669</v>
      </c>
      <c r="J90" s="74">
        <v>43.461557469611826</v>
      </c>
      <c r="K90" s="74">
        <v>5.1545189389418491</v>
      </c>
      <c r="L90" s="74">
        <v>12.630109538801378</v>
      </c>
      <c r="M90" s="74">
        <v>5.4292890939689258</v>
      </c>
      <c r="N90" s="74">
        <v>2055.6583761409588</v>
      </c>
      <c r="O90" s="74">
        <v>111.61083441120999</v>
      </c>
      <c r="P90" s="74">
        <v>18.511209757830024</v>
      </c>
      <c r="Q90" s="74">
        <v>10.092575034072212</v>
      </c>
      <c r="R90" s="74">
        <v>39.523063119363499</v>
      </c>
      <c r="S90" s="74">
        <v>549.4334936786629</v>
      </c>
      <c r="T90" s="74">
        <v>37.018595460846647</v>
      </c>
      <c r="U90" s="74">
        <v>93.830956028445044</v>
      </c>
      <c r="V90" s="74">
        <v>23.593926512413383</v>
      </c>
      <c r="W90" s="74">
        <v>42.369967398552895</v>
      </c>
      <c r="X90" s="74">
        <v>45.033881667335883</v>
      </c>
      <c r="Y90" s="74">
        <v>41.577933995157586</v>
      </c>
      <c r="Z90" s="74">
        <v>10.784054725023122</v>
      </c>
      <c r="AA90" s="74">
        <v>0</v>
      </c>
      <c r="AB90" s="74">
        <v>750.65299235341467</v>
      </c>
      <c r="AC90" s="74">
        <v>3.8215067479111844</v>
      </c>
      <c r="AD90" s="74">
        <v>18.288095483954567</v>
      </c>
      <c r="AE90" s="74">
        <v>76.61375412539843</v>
      </c>
      <c r="AF90" s="74">
        <v>5.5247207517141534</v>
      </c>
      <c r="AG90" s="74">
        <v>34.690125757306703</v>
      </c>
      <c r="AH90" s="74">
        <v>48.433626998235255</v>
      </c>
      <c r="AI90" s="74">
        <v>26.651048807582729</v>
      </c>
      <c r="AJ90" s="74">
        <v>7.0094372213201517</v>
      </c>
      <c r="AK90" s="74">
        <v>6.6201354903091723</v>
      </c>
      <c r="AL90" s="74">
        <v>16.276596408509679</v>
      </c>
      <c r="AM90" s="74">
        <v>3.5951737431464905</v>
      </c>
      <c r="AN90" s="74">
        <v>19.621695309634667</v>
      </c>
      <c r="AO90" s="74">
        <v>7.4459244529955564</v>
      </c>
      <c r="AP90" s="74">
        <v>2.7293765114369108</v>
      </c>
      <c r="AQ90" s="74">
        <v>1.2939880919784104</v>
      </c>
      <c r="AR90" s="74">
        <v>3.820845453555644</v>
      </c>
      <c r="AS90" s="74">
        <v>21.871349534456076</v>
      </c>
      <c r="AT90" s="74">
        <v>5.481344429821851</v>
      </c>
      <c r="AU90" s="74">
        <v>3.1840073836962861</v>
      </c>
      <c r="AV90" s="74">
        <v>1.6876467226800682</v>
      </c>
      <c r="AW90" s="74">
        <v>3.5818840286511078</v>
      </c>
      <c r="AX90" s="74">
        <v>10.286306795658179</v>
      </c>
      <c r="AY90" s="74">
        <v>7.2220004544970546</v>
      </c>
      <c r="AZ90" s="74">
        <v>6.5447735111828914E-2</v>
      </c>
      <c r="BA90" s="74">
        <v>5.690717833311286</v>
      </c>
      <c r="BB90" s="74">
        <v>15.272109300008811</v>
      </c>
      <c r="BC90" s="74">
        <v>21.355577822569757</v>
      </c>
      <c r="BD90" s="74">
        <v>10.78907193623407</v>
      </c>
      <c r="BE90" s="74">
        <v>25.476756181075608</v>
      </c>
      <c r="BF90" s="74">
        <v>10.858617298976126</v>
      </c>
      <c r="BG90" s="74">
        <v>0</v>
      </c>
      <c r="BH90" s="74">
        <v>0</v>
      </c>
      <c r="BI90" s="74">
        <v>490.55374000103291</v>
      </c>
      <c r="BJ90" s="74">
        <v>0</v>
      </c>
      <c r="BK90" s="74">
        <v>0.1061026526667026</v>
      </c>
      <c r="BL90" s="74">
        <v>127.26546740825137</v>
      </c>
      <c r="BM90" s="74">
        <v>1.1956835270398156</v>
      </c>
      <c r="BN90" s="74">
        <v>0</v>
      </c>
      <c r="BO90" s="74">
        <v>0</v>
      </c>
    </row>
    <row r="91" spans="1:67" x14ac:dyDescent="0.25">
      <c r="A91">
        <v>2014</v>
      </c>
      <c r="B91" s="68" t="s">
        <v>482</v>
      </c>
      <c r="C91" s="73" t="s">
        <v>545</v>
      </c>
      <c r="D91" s="68" t="s">
        <v>431</v>
      </c>
      <c r="E91" s="74">
        <v>0.86616811224933943</v>
      </c>
      <c r="F91" s="74">
        <v>6.228708153228471E-2</v>
      </c>
      <c r="G91" s="74">
        <v>0.41355088565105091</v>
      </c>
      <c r="H91" s="74">
        <v>0.45241067800820778</v>
      </c>
      <c r="I91" s="74">
        <v>5.0453242735849573</v>
      </c>
      <c r="J91" s="74">
        <v>2.1946541666289052</v>
      </c>
      <c r="K91" s="74">
        <v>0.29277007711616715</v>
      </c>
      <c r="L91" s="74">
        <v>0.81941401463921804</v>
      </c>
      <c r="M91" s="74">
        <v>0.38835881353674701</v>
      </c>
      <c r="N91" s="74">
        <v>17.886082407820393</v>
      </c>
      <c r="O91" s="74">
        <v>7.0685809455751087</v>
      </c>
      <c r="P91" s="74">
        <v>0.94571113595994172</v>
      </c>
      <c r="Q91" s="74">
        <v>0.63376636450745827</v>
      </c>
      <c r="R91" s="74">
        <v>2.3238815926173144</v>
      </c>
      <c r="S91" s="74">
        <v>8.3722391457480896</v>
      </c>
      <c r="T91" s="74">
        <v>2.3340498313578486</v>
      </c>
      <c r="U91" s="74">
        <v>4.9961163026662812</v>
      </c>
      <c r="V91" s="74">
        <v>1.6324754275948488</v>
      </c>
      <c r="W91" s="74">
        <v>2.9687288367130606</v>
      </c>
      <c r="X91" s="74">
        <v>2.2647538542207375</v>
      </c>
      <c r="Y91" s="74">
        <v>3.4497891797428601</v>
      </c>
      <c r="Z91" s="74">
        <v>0.60581578458290308</v>
      </c>
      <c r="AA91" s="74">
        <v>0</v>
      </c>
      <c r="AB91" s="74">
        <v>4.1554220155228636</v>
      </c>
      <c r="AC91" s="74">
        <v>0.17748912540442943</v>
      </c>
      <c r="AD91" s="74">
        <v>0.74772449390657314</v>
      </c>
      <c r="AE91" s="74">
        <v>3.2392177495856411</v>
      </c>
      <c r="AF91" s="74">
        <v>0.35090130071227965</v>
      </c>
      <c r="AG91" s="74">
        <v>2.2051252626454012</v>
      </c>
      <c r="AH91" s="74">
        <v>3.0811211625228569</v>
      </c>
      <c r="AI91" s="74">
        <v>2.2625252495788559</v>
      </c>
      <c r="AJ91" s="74">
        <v>90.296684355519943</v>
      </c>
      <c r="AK91" s="74">
        <v>0.82566632793057582</v>
      </c>
      <c r="AL91" s="74">
        <v>0.86751308591623322</v>
      </c>
      <c r="AM91" s="74">
        <v>0.16762050535426926</v>
      </c>
      <c r="AN91" s="74">
        <v>0.85446575110787415</v>
      </c>
      <c r="AO91" s="74">
        <v>0.17771950162377786</v>
      </c>
      <c r="AP91" s="74">
        <v>0.14045733529654691</v>
      </c>
      <c r="AQ91" s="74">
        <v>8.4831779021871667E-2</v>
      </c>
      <c r="AR91" s="74">
        <v>0.1905323446347765</v>
      </c>
      <c r="AS91" s="74">
        <v>0.62848205566658433</v>
      </c>
      <c r="AT91" s="74">
        <v>9.7856468140480823E-2</v>
      </c>
      <c r="AU91" s="74">
        <v>8.9112677828792369E-2</v>
      </c>
      <c r="AV91" s="74">
        <v>6.2314364098039435E-2</v>
      </c>
      <c r="AW91" s="74">
        <v>9.565139212059115E-2</v>
      </c>
      <c r="AX91" s="74">
        <v>0.22619513680013678</v>
      </c>
      <c r="AY91" s="74">
        <v>0.3192464479079255</v>
      </c>
      <c r="AZ91" s="74">
        <v>1.5538334857039164E-3</v>
      </c>
      <c r="BA91" s="74">
        <v>0.11943582763716887</v>
      </c>
      <c r="BB91" s="74">
        <v>0.3823681774489186</v>
      </c>
      <c r="BC91" s="74">
        <v>0.86630072612901732</v>
      </c>
      <c r="BD91" s="74">
        <v>0.48474260392229529</v>
      </c>
      <c r="BE91" s="74">
        <v>1.1470912401711</v>
      </c>
      <c r="BF91" s="74">
        <v>0.53168882967139641</v>
      </c>
      <c r="BG91" s="74">
        <v>0</v>
      </c>
      <c r="BH91" s="74">
        <v>0</v>
      </c>
      <c r="BI91" s="74">
        <v>21.027323293140505</v>
      </c>
      <c r="BJ91" s="74">
        <v>0</v>
      </c>
      <c r="BK91" s="74">
        <v>3.2305588852860737E-2</v>
      </c>
      <c r="BL91" s="74">
        <v>4.6082550749722184</v>
      </c>
      <c r="BM91" s="74">
        <v>0.64377678101418234</v>
      </c>
      <c r="BN91" s="74">
        <v>0</v>
      </c>
      <c r="BO91" s="74">
        <v>0</v>
      </c>
    </row>
    <row r="92" spans="1:67" x14ac:dyDescent="0.25">
      <c r="A92">
        <v>2014</v>
      </c>
      <c r="B92" s="68" t="s">
        <v>483</v>
      </c>
      <c r="C92" s="73" t="s">
        <v>546</v>
      </c>
      <c r="D92" s="68" t="s">
        <v>431</v>
      </c>
      <c r="E92" s="74">
        <v>1.4058079265336514</v>
      </c>
      <c r="F92" s="74">
        <v>2.084499413272467E-2</v>
      </c>
      <c r="G92" s="74">
        <v>2.6736420208027734</v>
      </c>
      <c r="H92" s="74">
        <v>0.59838802960288517</v>
      </c>
      <c r="I92" s="74">
        <v>20.28957512206113</v>
      </c>
      <c r="J92" s="74">
        <v>26.762935908717239</v>
      </c>
      <c r="K92" s="74">
        <v>1.6856407013325603</v>
      </c>
      <c r="L92" s="74">
        <v>3.9134959365746464</v>
      </c>
      <c r="M92" s="74">
        <v>5.0269904220070583</v>
      </c>
      <c r="N92" s="74">
        <v>29.201405907790505</v>
      </c>
      <c r="O92" s="74">
        <v>32.472612596028455</v>
      </c>
      <c r="P92" s="74">
        <v>40.619614020081556</v>
      </c>
      <c r="Q92" s="74">
        <v>8.2120797716829337</v>
      </c>
      <c r="R92" s="74">
        <v>7.5083822892627232</v>
      </c>
      <c r="S92" s="74">
        <v>23.549702875996559</v>
      </c>
      <c r="T92" s="74">
        <v>19.453293085585823</v>
      </c>
      <c r="U92" s="74">
        <v>123.6725619252118</v>
      </c>
      <c r="V92" s="74">
        <v>36.30920677178235</v>
      </c>
      <c r="W92" s="74">
        <v>61.594873312351901</v>
      </c>
      <c r="X92" s="74">
        <v>21.435679584788183</v>
      </c>
      <c r="Y92" s="74">
        <v>16.626307303112512</v>
      </c>
      <c r="Z92" s="74">
        <v>6.2518812526977863</v>
      </c>
      <c r="AA92" s="74">
        <v>0</v>
      </c>
      <c r="AB92" s="74">
        <v>9.579873115259975</v>
      </c>
      <c r="AC92" s="74">
        <v>2.5088572636628177</v>
      </c>
      <c r="AD92" s="74">
        <v>2.5732166352980417</v>
      </c>
      <c r="AE92" s="74">
        <v>23.87952494899665</v>
      </c>
      <c r="AF92" s="74">
        <v>34.546252195173793</v>
      </c>
      <c r="AG92" s="74">
        <v>217.06202307851615</v>
      </c>
      <c r="AH92" s="74">
        <v>303.01628904196502</v>
      </c>
      <c r="AI92" s="74">
        <v>96.331550480904355</v>
      </c>
      <c r="AJ92" s="74">
        <v>2.4260731658196599</v>
      </c>
      <c r="AK92" s="74">
        <v>3.9914498152507853</v>
      </c>
      <c r="AL92" s="74">
        <v>35.320159552203748</v>
      </c>
      <c r="AM92" s="74">
        <v>102.36825349956897</v>
      </c>
      <c r="AN92" s="74">
        <v>3.3344514276751394</v>
      </c>
      <c r="AO92" s="74">
        <v>65.570972282912408</v>
      </c>
      <c r="AP92" s="74">
        <v>18.717147912266903</v>
      </c>
      <c r="AQ92" s="74">
        <v>8.7029805553635988</v>
      </c>
      <c r="AR92" s="74">
        <v>28.742190284143614</v>
      </c>
      <c r="AS92" s="74">
        <v>148.48310020725506</v>
      </c>
      <c r="AT92" s="74">
        <v>6.3688593159095817</v>
      </c>
      <c r="AU92" s="74">
        <v>9.1334786651581474</v>
      </c>
      <c r="AV92" s="74">
        <v>2.0277842175583585</v>
      </c>
      <c r="AW92" s="74">
        <v>23.183269432800678</v>
      </c>
      <c r="AX92" s="74">
        <v>48.999188772755424</v>
      </c>
      <c r="AY92" s="74">
        <v>44.712172401273321</v>
      </c>
      <c r="AZ92" s="74">
        <v>1.668093598663368</v>
      </c>
      <c r="BA92" s="74">
        <v>12.522511394605218</v>
      </c>
      <c r="BB92" s="74">
        <v>36.238506819241636</v>
      </c>
      <c r="BC92" s="74">
        <v>112.56855692798791</v>
      </c>
      <c r="BD92" s="74">
        <v>18.934748542949336</v>
      </c>
      <c r="BE92" s="74">
        <v>15.091386654291123</v>
      </c>
      <c r="BF92" s="74">
        <v>25.052110211872691</v>
      </c>
      <c r="BG92" s="74">
        <v>0</v>
      </c>
      <c r="BH92" s="74">
        <v>0</v>
      </c>
      <c r="BI92" s="74">
        <v>1064.687649085485</v>
      </c>
      <c r="BJ92" s="74">
        <v>0</v>
      </c>
      <c r="BK92" s="74">
        <v>1.2391323207464097E-3</v>
      </c>
      <c r="BL92" s="74">
        <v>1.6792130930394953</v>
      </c>
      <c r="BM92" s="74">
        <v>1.1712454166813342E-2</v>
      </c>
      <c r="BN92" s="74">
        <v>0</v>
      </c>
      <c r="BO92" s="74">
        <v>0</v>
      </c>
    </row>
    <row r="93" spans="1:67" x14ac:dyDescent="0.25">
      <c r="A93">
        <v>2014</v>
      </c>
      <c r="B93" s="68" t="s">
        <v>484</v>
      </c>
      <c r="C93" s="73" t="s">
        <v>547</v>
      </c>
      <c r="D93" s="68" t="s">
        <v>431</v>
      </c>
      <c r="E93" s="74">
        <v>14.681116751631594</v>
      </c>
      <c r="F93" s="74">
        <v>1.0447105058174881</v>
      </c>
      <c r="G93" s="74">
        <v>15.721828093880683</v>
      </c>
      <c r="H93" s="74">
        <v>13.049543355322617</v>
      </c>
      <c r="I93" s="74">
        <v>114.29746481957197</v>
      </c>
      <c r="J93" s="74">
        <v>69.681940174265065</v>
      </c>
      <c r="K93" s="74">
        <v>5.2359449373711895</v>
      </c>
      <c r="L93" s="74">
        <v>14.230461972676853</v>
      </c>
      <c r="M93" s="74">
        <v>6.6512638600644243</v>
      </c>
      <c r="N93" s="74">
        <v>130.90383720750339</v>
      </c>
      <c r="O93" s="74">
        <v>147.76088684343074</v>
      </c>
      <c r="P93" s="74">
        <v>56.705060960002442</v>
      </c>
      <c r="Q93" s="74">
        <v>19.128477454871735</v>
      </c>
      <c r="R93" s="74">
        <v>28.113590990028399</v>
      </c>
      <c r="S93" s="74">
        <v>135.23495972493825</v>
      </c>
      <c r="T93" s="74">
        <v>75.142506638024287</v>
      </c>
      <c r="U93" s="74">
        <v>187.05893819732859</v>
      </c>
      <c r="V93" s="74">
        <v>47.365618183705784</v>
      </c>
      <c r="W93" s="74">
        <v>88.14266308641507</v>
      </c>
      <c r="X93" s="74">
        <v>58.967779516306088</v>
      </c>
      <c r="Y93" s="74">
        <v>46.269521319106701</v>
      </c>
      <c r="Z93" s="74">
        <v>13.936012257963888</v>
      </c>
      <c r="AA93" s="74">
        <v>0</v>
      </c>
      <c r="AB93" s="74">
        <v>31.567958871215211</v>
      </c>
      <c r="AC93" s="74">
        <v>7.1266374977924904</v>
      </c>
      <c r="AD93" s="74">
        <v>23.733717153055345</v>
      </c>
      <c r="AE93" s="74">
        <v>37.598846211592495</v>
      </c>
      <c r="AF93" s="74">
        <v>27.070724901636304</v>
      </c>
      <c r="AG93" s="74">
        <v>170.08123406454547</v>
      </c>
      <c r="AH93" s="74">
        <v>237.43839251516846</v>
      </c>
      <c r="AI93" s="74">
        <v>328.71865605480275</v>
      </c>
      <c r="AJ93" s="74">
        <v>107.59034032435522</v>
      </c>
      <c r="AK93" s="74">
        <v>101.64543871700756</v>
      </c>
      <c r="AL93" s="74">
        <v>106.98036664085704</v>
      </c>
      <c r="AM93" s="74">
        <v>14.160537310322617</v>
      </c>
      <c r="AN93" s="74">
        <v>6.982102298120437</v>
      </c>
      <c r="AO93" s="74">
        <v>15.575373419079002</v>
      </c>
      <c r="AP93" s="74">
        <v>4.4937449233372853</v>
      </c>
      <c r="AQ93" s="74">
        <v>1.9999631982005392</v>
      </c>
      <c r="AR93" s="74">
        <v>9.821356549467664</v>
      </c>
      <c r="AS93" s="74">
        <v>37.90912594848794</v>
      </c>
      <c r="AT93" s="74">
        <v>1.7416464239648537</v>
      </c>
      <c r="AU93" s="74">
        <v>2.7162874728959618</v>
      </c>
      <c r="AV93" s="74">
        <v>2.2661681299639085</v>
      </c>
      <c r="AW93" s="74">
        <v>10.373727420357717</v>
      </c>
      <c r="AX93" s="74">
        <v>10.98422692656581</v>
      </c>
      <c r="AY93" s="74">
        <v>5.2323242654266728</v>
      </c>
      <c r="AZ93" s="74">
        <v>0.14537173605307643</v>
      </c>
      <c r="BA93" s="74">
        <v>6.4155509912492992</v>
      </c>
      <c r="BB93" s="74">
        <v>9.9906809780079335</v>
      </c>
      <c r="BC93" s="74">
        <v>6.4172402854718928</v>
      </c>
      <c r="BD93" s="74">
        <v>7.7741394263137229</v>
      </c>
      <c r="BE93" s="74">
        <v>9.2476545902367686</v>
      </c>
      <c r="BF93" s="74">
        <v>8.7227914220700562</v>
      </c>
      <c r="BG93" s="74">
        <v>0</v>
      </c>
      <c r="BH93" s="74">
        <v>0</v>
      </c>
      <c r="BI93" s="74">
        <v>1395.0705005458553</v>
      </c>
      <c r="BJ93" s="74">
        <v>0</v>
      </c>
      <c r="BK93" s="74">
        <v>8.369349257757086E-2</v>
      </c>
      <c r="BL93" s="74">
        <v>26.668515845460998</v>
      </c>
      <c r="BM93" s="74">
        <v>0.17039252111532618</v>
      </c>
      <c r="BN93" s="74">
        <v>0</v>
      </c>
      <c r="BO93" s="74">
        <v>0</v>
      </c>
    </row>
    <row r="94" spans="1:67" x14ac:dyDescent="0.25">
      <c r="A94">
        <v>2014</v>
      </c>
      <c r="B94" s="68" t="s">
        <v>485</v>
      </c>
      <c r="C94" s="73" t="s">
        <v>548</v>
      </c>
      <c r="D94" s="68" t="s">
        <v>431</v>
      </c>
      <c r="E94" s="74">
        <v>0.73610769379760344</v>
      </c>
      <c r="F94" s="74">
        <v>1.4370468529809966E-2</v>
      </c>
      <c r="G94" s="74">
        <v>0.11205336182625267</v>
      </c>
      <c r="H94" s="74">
        <v>6.6896866933905341E-2</v>
      </c>
      <c r="I94" s="74">
        <v>1.2986410854436508</v>
      </c>
      <c r="J94" s="74">
        <v>0.81410297430042644</v>
      </c>
      <c r="K94" s="74">
        <v>0.10939386046442781</v>
      </c>
      <c r="L94" s="74">
        <v>0.19750594136168068</v>
      </c>
      <c r="M94" s="74">
        <v>0.11492425570873482</v>
      </c>
      <c r="N94" s="74">
        <v>2.4344859857803742</v>
      </c>
      <c r="O94" s="74">
        <v>1.3994165458330086</v>
      </c>
      <c r="P94" s="74">
        <v>1.3988428092999645</v>
      </c>
      <c r="Q94" s="74">
        <v>0.21341876052940567</v>
      </c>
      <c r="R94" s="74">
        <v>0.30313467982600811</v>
      </c>
      <c r="S94" s="74">
        <v>1.8451969273594213</v>
      </c>
      <c r="T94" s="74">
        <v>0.92186017715430324</v>
      </c>
      <c r="U94" s="74">
        <v>2.4281992750670458</v>
      </c>
      <c r="V94" s="74">
        <v>0.51198874603275235</v>
      </c>
      <c r="W94" s="74">
        <v>1.104243210294499</v>
      </c>
      <c r="X94" s="74">
        <v>1.2650317375802509</v>
      </c>
      <c r="Y94" s="74">
        <v>0.79992604577745274</v>
      </c>
      <c r="Z94" s="74">
        <v>0.27074541305351341</v>
      </c>
      <c r="AA94" s="74">
        <v>0</v>
      </c>
      <c r="AB94" s="74">
        <v>1.4490959414148927</v>
      </c>
      <c r="AC94" s="74">
        <v>0.98360294269730775</v>
      </c>
      <c r="AD94" s="74">
        <v>1.1737415350621747</v>
      </c>
      <c r="AE94" s="74">
        <v>2.185330447380823</v>
      </c>
      <c r="AF94" s="74">
        <v>0.618748902464622</v>
      </c>
      <c r="AG94" s="74">
        <v>3.8878089625116017</v>
      </c>
      <c r="AH94" s="74">
        <v>5.4316732841735877</v>
      </c>
      <c r="AI94" s="74">
        <v>1.4830635581838991</v>
      </c>
      <c r="AJ94" s="74">
        <v>0.60453666595389055</v>
      </c>
      <c r="AK94" s="74">
        <v>0.38029191601088019</v>
      </c>
      <c r="AL94" s="74">
        <v>1.3387584519540114</v>
      </c>
      <c r="AM94" s="74">
        <v>14.216066992969699</v>
      </c>
      <c r="AN94" s="74">
        <v>0.54829217252943585</v>
      </c>
      <c r="AO94" s="74">
        <v>0.44304774694763122</v>
      </c>
      <c r="AP94" s="74">
        <v>0.47381386781549301</v>
      </c>
      <c r="AQ94" s="74">
        <v>0.64168036872227407</v>
      </c>
      <c r="AR94" s="74">
        <v>1.1329213406248293</v>
      </c>
      <c r="AS94" s="74">
        <v>11.382581823509618</v>
      </c>
      <c r="AT94" s="74">
        <v>2.7906391233564669</v>
      </c>
      <c r="AU94" s="74">
        <v>2.6253230345370722</v>
      </c>
      <c r="AV94" s="74">
        <v>0.38437008063500389</v>
      </c>
      <c r="AW94" s="74">
        <v>0.47729121232522631</v>
      </c>
      <c r="AX94" s="74">
        <v>1.2574331266028413</v>
      </c>
      <c r="AY94" s="74">
        <v>0.71615214119526238</v>
      </c>
      <c r="AZ94" s="74">
        <v>2.6973106272210924E-3</v>
      </c>
      <c r="BA94" s="74">
        <v>1.1642057580779746</v>
      </c>
      <c r="BB94" s="74">
        <v>0.87390144157507155</v>
      </c>
      <c r="BC94" s="74">
        <v>9.8530470429591706</v>
      </c>
      <c r="BD94" s="74">
        <v>2.2312847011841228</v>
      </c>
      <c r="BE94" s="74">
        <v>2.6555043936503409</v>
      </c>
      <c r="BF94" s="74">
        <v>0.74392310425056496</v>
      </c>
      <c r="BG94" s="74">
        <v>0</v>
      </c>
      <c r="BH94" s="74">
        <v>0</v>
      </c>
      <c r="BI94" s="74">
        <v>46.406897177016617</v>
      </c>
      <c r="BJ94" s="74">
        <v>0</v>
      </c>
      <c r="BK94" s="74">
        <v>5.5341898576695206E-3</v>
      </c>
      <c r="BL94" s="74">
        <v>1.410689189742248</v>
      </c>
      <c r="BM94" s="74">
        <v>5.9977080572022534E-3</v>
      </c>
      <c r="BN94" s="74">
        <v>0</v>
      </c>
      <c r="BO94" s="74">
        <v>0</v>
      </c>
    </row>
    <row r="95" spans="1:67" x14ac:dyDescent="0.25">
      <c r="A95">
        <v>2014</v>
      </c>
      <c r="B95" s="68" t="s">
        <v>486</v>
      </c>
      <c r="C95" s="73" t="s">
        <v>549</v>
      </c>
      <c r="D95" s="68" t="s">
        <v>431</v>
      </c>
      <c r="E95" s="74">
        <v>16.548346803547208</v>
      </c>
      <c r="F95" s="74">
        <v>0.27333526512949075</v>
      </c>
      <c r="G95" s="74">
        <v>1.25910858972424</v>
      </c>
      <c r="H95" s="74">
        <v>0.91748563570445907</v>
      </c>
      <c r="I95" s="74">
        <v>39.387231501998301</v>
      </c>
      <c r="J95" s="74">
        <v>12.949611206850411</v>
      </c>
      <c r="K95" s="74">
        <v>0.76892255044964419</v>
      </c>
      <c r="L95" s="74">
        <v>2.5935885345670497</v>
      </c>
      <c r="M95" s="74">
        <v>4.285621458792491</v>
      </c>
      <c r="N95" s="74">
        <v>6.7843229251911019</v>
      </c>
      <c r="O95" s="74">
        <v>30.860902507096924</v>
      </c>
      <c r="P95" s="74">
        <v>4.4338198362720842</v>
      </c>
      <c r="Q95" s="74">
        <v>2.4100857827320938</v>
      </c>
      <c r="R95" s="74">
        <v>3.0945405120807838</v>
      </c>
      <c r="S95" s="74">
        <v>15.910063664535112</v>
      </c>
      <c r="T95" s="74">
        <v>10.459237970988431</v>
      </c>
      <c r="U95" s="74">
        <v>35.982007883624476</v>
      </c>
      <c r="V95" s="74">
        <v>6.4019026662426644</v>
      </c>
      <c r="W95" s="74">
        <v>15.961391622874942</v>
      </c>
      <c r="X95" s="74">
        <v>18.817605162774012</v>
      </c>
      <c r="Y95" s="74">
        <v>7.5108542769270121</v>
      </c>
      <c r="Z95" s="74">
        <v>2.1547305072833178</v>
      </c>
      <c r="AA95" s="74">
        <v>0</v>
      </c>
      <c r="AB95" s="74">
        <v>5.6696909609236386</v>
      </c>
      <c r="AC95" s="74">
        <v>7.7385629688185071</v>
      </c>
      <c r="AD95" s="74">
        <v>5.9940167985669435</v>
      </c>
      <c r="AE95" s="74">
        <v>15.137907773432103</v>
      </c>
      <c r="AF95" s="74">
        <v>7.2807426081915345</v>
      </c>
      <c r="AG95" s="74">
        <v>45.745441716636847</v>
      </c>
      <c r="AH95" s="74">
        <v>63.903031757221633</v>
      </c>
      <c r="AI95" s="74">
        <v>6.565516047831828</v>
      </c>
      <c r="AJ95" s="74">
        <v>1.485082214113552</v>
      </c>
      <c r="AK95" s="74">
        <v>3.7154391186677365</v>
      </c>
      <c r="AL95" s="74">
        <v>33.865772188538138</v>
      </c>
      <c r="AM95" s="74">
        <v>0.62302213821030172</v>
      </c>
      <c r="AN95" s="74">
        <v>29.287692716220171</v>
      </c>
      <c r="AO95" s="74">
        <v>11.384299004959718</v>
      </c>
      <c r="AP95" s="74">
        <v>10.373409149843592</v>
      </c>
      <c r="AQ95" s="74">
        <v>3.2747774728715013</v>
      </c>
      <c r="AR95" s="74">
        <v>10.185172838430795</v>
      </c>
      <c r="AS95" s="74">
        <v>49.44914686570133</v>
      </c>
      <c r="AT95" s="74">
        <v>9.3384805738761756</v>
      </c>
      <c r="AU95" s="74">
        <v>6.2544858466372695</v>
      </c>
      <c r="AV95" s="74">
        <v>3.7042256577965733</v>
      </c>
      <c r="AW95" s="74">
        <v>7.0749415745944884</v>
      </c>
      <c r="AX95" s="74">
        <v>24.720658102349407</v>
      </c>
      <c r="AY95" s="74">
        <v>41.570917188824012</v>
      </c>
      <c r="AZ95" s="74">
        <v>4.3449064893236647E-2</v>
      </c>
      <c r="BA95" s="74">
        <v>16.679686436103438</v>
      </c>
      <c r="BB95" s="74">
        <v>64.639447038754668</v>
      </c>
      <c r="BC95" s="74">
        <v>63.009870289509152</v>
      </c>
      <c r="BD95" s="74">
        <v>82.42622470996362</v>
      </c>
      <c r="BE95" s="74">
        <v>20.773314719277195</v>
      </c>
      <c r="BF95" s="74">
        <v>52.891094829148123</v>
      </c>
      <c r="BG95" s="74">
        <v>0</v>
      </c>
      <c r="BH95" s="74">
        <v>0</v>
      </c>
      <c r="BI95" s="74">
        <v>557.20314723782042</v>
      </c>
      <c r="BJ95" s="74">
        <v>0</v>
      </c>
      <c r="BK95" s="74">
        <v>15.551753857939298</v>
      </c>
      <c r="BL95" s="74">
        <v>1.1121767634731259</v>
      </c>
      <c r="BM95" s="74">
        <v>1.4841005147822659E-2</v>
      </c>
      <c r="BN95" s="74">
        <v>0</v>
      </c>
      <c r="BO95" s="74">
        <v>0</v>
      </c>
    </row>
    <row r="96" spans="1:67" x14ac:dyDescent="0.25">
      <c r="A96">
        <v>2014</v>
      </c>
      <c r="B96" s="68" t="s">
        <v>487</v>
      </c>
      <c r="C96" s="73" t="s">
        <v>550</v>
      </c>
      <c r="D96" s="68" t="s">
        <v>431</v>
      </c>
      <c r="E96" s="74">
        <v>0.52689138166156446</v>
      </c>
      <c r="F96" s="74">
        <v>9.6079106639041248E-2</v>
      </c>
      <c r="G96" s="74">
        <v>9.1761557526360421E-2</v>
      </c>
      <c r="H96" s="74">
        <v>9.3521605825997445E-2</v>
      </c>
      <c r="I96" s="74">
        <v>9.2227107764645524</v>
      </c>
      <c r="J96" s="74">
        <v>5.4621947318824944</v>
      </c>
      <c r="K96" s="74">
        <v>0.15766171716599975</v>
      </c>
      <c r="L96" s="74">
        <v>1.4745423344298869</v>
      </c>
      <c r="M96" s="74">
        <v>1.4885997320306936</v>
      </c>
      <c r="N96" s="74">
        <v>7.1976444400724668</v>
      </c>
      <c r="O96" s="74">
        <v>11.700721208145033</v>
      </c>
      <c r="P96" s="74">
        <v>3.2985299847810485</v>
      </c>
      <c r="Q96" s="74">
        <v>0.97056582336067765</v>
      </c>
      <c r="R96" s="74">
        <v>1.0724057489496293</v>
      </c>
      <c r="S96" s="74">
        <v>8.6110218240554381</v>
      </c>
      <c r="T96" s="74">
        <v>5.0130342567154536</v>
      </c>
      <c r="U96" s="74">
        <v>40.283583692963575</v>
      </c>
      <c r="V96" s="74">
        <v>4.9349157572127922</v>
      </c>
      <c r="W96" s="74">
        <v>7.0703653591335467</v>
      </c>
      <c r="X96" s="74">
        <v>21.560140373484138</v>
      </c>
      <c r="Y96" s="74">
        <v>4.7866973487576052</v>
      </c>
      <c r="Z96" s="74">
        <v>1.0859229216525903</v>
      </c>
      <c r="AA96" s="74">
        <v>0</v>
      </c>
      <c r="AB96" s="74">
        <v>6.1913700288345357</v>
      </c>
      <c r="AC96" s="74">
        <v>1.4546991171087269</v>
      </c>
      <c r="AD96" s="74">
        <v>8.2578129297951683</v>
      </c>
      <c r="AE96" s="74">
        <v>39.456238021051469</v>
      </c>
      <c r="AF96" s="74">
        <v>4.6632372822948227</v>
      </c>
      <c r="AG96" s="74">
        <v>29.308677484985466</v>
      </c>
      <c r="AH96" s="74">
        <v>40.905245104342839</v>
      </c>
      <c r="AI96" s="74">
        <v>5.5124325218113013</v>
      </c>
      <c r="AJ96" s="74">
        <v>0.73497247608652616</v>
      </c>
      <c r="AK96" s="74">
        <v>1.0834145122857328</v>
      </c>
      <c r="AL96" s="74">
        <v>16.740163180118337</v>
      </c>
      <c r="AM96" s="74">
        <v>1.1367028349946537</v>
      </c>
      <c r="AN96" s="74">
        <v>3.9486489651552028</v>
      </c>
      <c r="AO96" s="74">
        <v>21.502872765342737</v>
      </c>
      <c r="AP96" s="74">
        <v>8.9495738022636218</v>
      </c>
      <c r="AQ96" s="74">
        <v>8.7957502954391451</v>
      </c>
      <c r="AR96" s="74">
        <v>14.16150622281787</v>
      </c>
      <c r="AS96" s="74">
        <v>56.59241499227911</v>
      </c>
      <c r="AT96" s="74">
        <v>17.358414411991951</v>
      </c>
      <c r="AU96" s="74">
        <v>11.122413444857843</v>
      </c>
      <c r="AV96" s="74">
        <v>2.0883876877289147</v>
      </c>
      <c r="AW96" s="74">
        <v>17.190616018675421</v>
      </c>
      <c r="AX96" s="74">
        <v>9.5371799209651655</v>
      </c>
      <c r="AY96" s="74">
        <v>19.210070792699124</v>
      </c>
      <c r="AZ96" s="74">
        <v>2.5140885322068716</v>
      </c>
      <c r="BA96" s="74">
        <v>6.8853675734893596</v>
      </c>
      <c r="BB96" s="74">
        <v>6.2453915680801968</v>
      </c>
      <c r="BC96" s="74">
        <v>38.851105660566333</v>
      </c>
      <c r="BD96" s="74">
        <v>24.786092675379084</v>
      </c>
      <c r="BE96" s="74">
        <v>6.4916007254428942</v>
      </c>
      <c r="BF96" s="74">
        <v>14.894767906575076</v>
      </c>
      <c r="BG96" s="74">
        <v>0</v>
      </c>
      <c r="BH96" s="74">
        <v>0</v>
      </c>
      <c r="BI96" s="74">
        <v>371.26478752043226</v>
      </c>
      <c r="BJ96" s="74">
        <v>0</v>
      </c>
      <c r="BK96" s="74">
        <v>2.2747755802659194E-2</v>
      </c>
      <c r="BL96" s="74">
        <v>155.00734251615978</v>
      </c>
      <c r="BM96" s="74">
        <v>3.6713541283995496E-2</v>
      </c>
      <c r="BN96" s="74">
        <v>0</v>
      </c>
      <c r="BO96" s="74">
        <v>0</v>
      </c>
    </row>
    <row r="97" spans="1:67" x14ac:dyDescent="0.25">
      <c r="A97">
        <v>2014</v>
      </c>
      <c r="B97" s="68" t="s">
        <v>488</v>
      </c>
      <c r="C97" s="73" t="s">
        <v>551</v>
      </c>
      <c r="D97" s="68" t="s">
        <v>431</v>
      </c>
      <c r="E97" s="74">
        <v>0.23030613164349578</v>
      </c>
      <c r="F97" s="74">
        <v>4.78212199537459E-2</v>
      </c>
      <c r="G97" s="74">
        <v>4.1195572353536242E-2</v>
      </c>
      <c r="H97" s="74">
        <v>4.8507137757906479E-2</v>
      </c>
      <c r="I97" s="74">
        <v>4.0145443809638017</v>
      </c>
      <c r="J97" s="74">
        <v>2.1606089615796171</v>
      </c>
      <c r="K97" s="74">
        <v>5.8329648043286164E-2</v>
      </c>
      <c r="L97" s="74">
        <v>0.49093323581730769</v>
      </c>
      <c r="M97" s="74">
        <v>0.76837371965867984</v>
      </c>
      <c r="N97" s="74">
        <v>2.3977971067984285</v>
      </c>
      <c r="O97" s="74">
        <v>4.4491685355249997</v>
      </c>
      <c r="P97" s="74">
        <v>0.9667088081895896</v>
      </c>
      <c r="Q97" s="74">
        <v>0.36716293606204342</v>
      </c>
      <c r="R97" s="74">
        <v>0.401525128802947</v>
      </c>
      <c r="S97" s="74">
        <v>3.2049248493715066</v>
      </c>
      <c r="T97" s="74">
        <v>1.9924180118661079</v>
      </c>
      <c r="U97" s="74">
        <v>14.454480303161738</v>
      </c>
      <c r="V97" s="74">
        <v>2.0382604747718363</v>
      </c>
      <c r="W97" s="74">
        <v>3.565663551077928</v>
      </c>
      <c r="X97" s="74">
        <v>9.6967244908380383</v>
      </c>
      <c r="Y97" s="74">
        <v>2.3233310910265375</v>
      </c>
      <c r="Z97" s="74">
        <v>0.40943821591429741</v>
      </c>
      <c r="AA97" s="74">
        <v>0</v>
      </c>
      <c r="AB97" s="74">
        <v>2.4926609585465194</v>
      </c>
      <c r="AC97" s="74">
        <v>0.49010303007114908</v>
      </c>
      <c r="AD97" s="74">
        <v>2.4886586119230696</v>
      </c>
      <c r="AE97" s="74">
        <v>16.194516860333685</v>
      </c>
      <c r="AF97" s="74">
        <v>3.1035443046758324</v>
      </c>
      <c r="AG97" s="74">
        <v>19.502437314964325</v>
      </c>
      <c r="AH97" s="74">
        <v>27.227811542049146</v>
      </c>
      <c r="AI97" s="74">
        <v>1.6157835088609138</v>
      </c>
      <c r="AJ97" s="74">
        <v>0.72579505040423675</v>
      </c>
      <c r="AK97" s="74">
        <v>0.38166574874146286</v>
      </c>
      <c r="AL97" s="74">
        <v>4.4212916798737503</v>
      </c>
      <c r="AM97" s="74">
        <v>0.21286609415470151</v>
      </c>
      <c r="AN97" s="74">
        <v>1.5064084552463544</v>
      </c>
      <c r="AO97" s="74">
        <v>3.7294332059147397</v>
      </c>
      <c r="AP97" s="74">
        <v>179.28633867752518</v>
      </c>
      <c r="AQ97" s="74">
        <v>3.3892346021507542</v>
      </c>
      <c r="AR97" s="74">
        <v>4.3350524157006003</v>
      </c>
      <c r="AS97" s="74">
        <v>23.029485550121692</v>
      </c>
      <c r="AT97" s="74">
        <v>7.2060732382207666</v>
      </c>
      <c r="AU97" s="74">
        <v>2.7833227052781671</v>
      </c>
      <c r="AV97" s="74">
        <v>0.78051992196675446</v>
      </c>
      <c r="AW97" s="74">
        <v>0.3784930867437275</v>
      </c>
      <c r="AX97" s="74">
        <v>2.1448089366913194</v>
      </c>
      <c r="AY97" s="74">
        <v>1.341618372136308</v>
      </c>
      <c r="AZ97" s="74">
        <v>6.4799149245669483</v>
      </c>
      <c r="BA97" s="74">
        <v>1.2248657023049621</v>
      </c>
      <c r="BB97" s="74">
        <v>2.6207025821167371</v>
      </c>
      <c r="BC97" s="74">
        <v>11.692669588867705</v>
      </c>
      <c r="BD97" s="74">
        <v>5.9731368134126237</v>
      </c>
      <c r="BE97" s="74">
        <v>0.88319715491628559</v>
      </c>
      <c r="BF97" s="74">
        <v>25.446810018106831</v>
      </c>
      <c r="BG97" s="74">
        <v>0</v>
      </c>
      <c r="BH97" s="74">
        <v>0</v>
      </c>
      <c r="BI97" s="74">
        <v>770.60399056037784</v>
      </c>
      <c r="BJ97" s="74">
        <v>0</v>
      </c>
      <c r="BK97" s="74">
        <v>0.19044536500232828</v>
      </c>
      <c r="BL97" s="74">
        <v>64.786468767150737</v>
      </c>
      <c r="BM97" s="74">
        <v>1.6219366310318423E-2</v>
      </c>
      <c r="BN97" s="74">
        <v>0</v>
      </c>
      <c r="BO97" s="74">
        <v>0</v>
      </c>
    </row>
    <row r="98" spans="1:67" x14ac:dyDescent="0.25">
      <c r="A98">
        <v>2014</v>
      </c>
      <c r="B98" s="68" t="s">
        <v>489</v>
      </c>
      <c r="C98" s="73" t="s">
        <v>552</v>
      </c>
      <c r="D98" s="68" t="s">
        <v>431</v>
      </c>
      <c r="E98" s="74">
        <v>2.2842631322668376</v>
      </c>
      <c r="F98" s="74">
        <v>0.14087793515161379</v>
      </c>
      <c r="G98" s="74">
        <v>0.24087493468593427</v>
      </c>
      <c r="H98" s="74">
        <v>0.22683036769613216</v>
      </c>
      <c r="I98" s="74">
        <v>11.756910172259811</v>
      </c>
      <c r="J98" s="74">
        <v>9.268280105043873</v>
      </c>
      <c r="K98" s="74">
        <v>0.37711053905935349</v>
      </c>
      <c r="L98" s="74">
        <v>2.3625166318531559</v>
      </c>
      <c r="M98" s="74">
        <v>1.6502167817435081</v>
      </c>
      <c r="N98" s="74">
        <v>12.158768277937366</v>
      </c>
      <c r="O98" s="74">
        <v>17.382024824498824</v>
      </c>
      <c r="P98" s="74">
        <v>5.1049268949969786</v>
      </c>
      <c r="Q98" s="74">
        <v>1.7030455932507784</v>
      </c>
      <c r="R98" s="74">
        <v>2.9422573613065302</v>
      </c>
      <c r="S98" s="74">
        <v>14.179982812121505</v>
      </c>
      <c r="T98" s="74">
        <v>7.4916110685801716</v>
      </c>
      <c r="U98" s="74">
        <v>80.320609074250029</v>
      </c>
      <c r="V98" s="74">
        <v>7.9826748534267971</v>
      </c>
      <c r="W98" s="74">
        <v>11.708568854648954</v>
      </c>
      <c r="X98" s="74">
        <v>33.124541761535468</v>
      </c>
      <c r="Y98" s="74">
        <v>7.1378199314986572</v>
      </c>
      <c r="Z98" s="74">
        <v>1.8249938084488857</v>
      </c>
      <c r="AA98" s="74">
        <v>0</v>
      </c>
      <c r="AB98" s="74">
        <v>11.450242030058343</v>
      </c>
      <c r="AC98" s="74">
        <v>3.2411586531632142</v>
      </c>
      <c r="AD98" s="74">
        <v>11.221315855974378</v>
      </c>
      <c r="AE98" s="74">
        <v>61.844252372607286</v>
      </c>
      <c r="AF98" s="74">
        <v>18.374292304564896</v>
      </c>
      <c r="AG98" s="74">
        <v>115.45881727538502</v>
      </c>
      <c r="AH98" s="74">
        <v>161.1819715155182</v>
      </c>
      <c r="AI98" s="74">
        <v>10.80555472293269</v>
      </c>
      <c r="AJ98" s="74">
        <v>1.5783422302471684</v>
      </c>
      <c r="AK98" s="74">
        <v>0.75674361676655222</v>
      </c>
      <c r="AL98" s="74">
        <v>31.496652995298458</v>
      </c>
      <c r="AM98" s="74">
        <v>2.7891473190621996</v>
      </c>
      <c r="AN98" s="74">
        <v>8.5331640750939695</v>
      </c>
      <c r="AO98" s="74">
        <v>14.05361003655568</v>
      </c>
      <c r="AP98" s="74">
        <v>33.943916654206134</v>
      </c>
      <c r="AQ98" s="74">
        <v>59.799459205737833</v>
      </c>
      <c r="AR98" s="74">
        <v>28.639579555842261</v>
      </c>
      <c r="AS98" s="74">
        <v>99.168432852800322</v>
      </c>
      <c r="AT98" s="74">
        <v>22.940534213989899</v>
      </c>
      <c r="AU98" s="74">
        <v>15.591763705140988</v>
      </c>
      <c r="AV98" s="74">
        <v>4.7749911600798924</v>
      </c>
      <c r="AW98" s="74">
        <v>22.870853038348436</v>
      </c>
      <c r="AX98" s="74">
        <v>18.372594504467202</v>
      </c>
      <c r="AY98" s="74">
        <v>12.262164439212544</v>
      </c>
      <c r="AZ98" s="74">
        <v>0.2811935629656358</v>
      </c>
      <c r="BA98" s="74">
        <v>24.283095175566864</v>
      </c>
      <c r="BB98" s="74">
        <v>29.466436419309389</v>
      </c>
      <c r="BC98" s="74">
        <v>48.843329532455911</v>
      </c>
      <c r="BD98" s="74">
        <v>26.557110627100652</v>
      </c>
      <c r="BE98" s="74">
        <v>6.7487242729747976</v>
      </c>
      <c r="BF98" s="74">
        <v>14.892424191017204</v>
      </c>
      <c r="BG98" s="74">
        <v>0</v>
      </c>
      <c r="BH98" s="74">
        <v>0</v>
      </c>
      <c r="BI98" s="74">
        <v>434.67660970543625</v>
      </c>
      <c r="BJ98" s="74">
        <v>0</v>
      </c>
      <c r="BK98" s="74">
        <v>4.9144801342692272E-2</v>
      </c>
      <c r="BL98" s="74">
        <v>254.5730886166404</v>
      </c>
      <c r="BM98" s="74">
        <v>0.16525737350422218</v>
      </c>
      <c r="BN98" s="74">
        <v>0</v>
      </c>
      <c r="BO98" s="74">
        <v>0</v>
      </c>
    </row>
    <row r="99" spans="1:67" x14ac:dyDescent="0.25">
      <c r="A99">
        <v>2014</v>
      </c>
      <c r="B99" s="68" t="s">
        <v>490</v>
      </c>
      <c r="C99" s="73" t="s">
        <v>553</v>
      </c>
      <c r="D99" s="68" t="s">
        <v>431</v>
      </c>
      <c r="E99" s="74">
        <v>1.1073789783909056</v>
      </c>
      <c r="F99" s="74">
        <v>0.20806532698120722</v>
      </c>
      <c r="G99" s="74">
        <v>0.23295184547121905</v>
      </c>
      <c r="H99" s="74">
        <v>0.61968813576750348</v>
      </c>
      <c r="I99" s="74">
        <v>20.268086997254688</v>
      </c>
      <c r="J99" s="74">
        <v>15.397511976175259</v>
      </c>
      <c r="K99" s="74">
        <v>0.45649579015004488</v>
      </c>
      <c r="L99" s="74">
        <v>3.9792963880699403</v>
      </c>
      <c r="M99" s="74">
        <v>4.0457590803939061</v>
      </c>
      <c r="N99" s="74">
        <v>25.897763860173569</v>
      </c>
      <c r="O99" s="74">
        <v>34.13049310578846</v>
      </c>
      <c r="P99" s="74">
        <v>6.2732229362863423</v>
      </c>
      <c r="Q99" s="74">
        <v>3.6957122914837397</v>
      </c>
      <c r="R99" s="74">
        <v>2.7787743008618526</v>
      </c>
      <c r="S99" s="74">
        <v>30.057444334229235</v>
      </c>
      <c r="T99" s="74">
        <v>13.681281867164451</v>
      </c>
      <c r="U99" s="74">
        <v>260.41752434124174</v>
      </c>
      <c r="V99" s="74">
        <v>11.879998933707302</v>
      </c>
      <c r="W99" s="74">
        <v>25.531096739365257</v>
      </c>
      <c r="X99" s="74">
        <v>48.904176129877186</v>
      </c>
      <c r="Y99" s="74">
        <v>14.554264926405365</v>
      </c>
      <c r="Z99" s="74">
        <v>2.9387911848170356</v>
      </c>
      <c r="AA99" s="74">
        <v>0</v>
      </c>
      <c r="AB99" s="74">
        <v>24.384358119127818</v>
      </c>
      <c r="AC99" s="74">
        <v>11.094415998317825</v>
      </c>
      <c r="AD99" s="74">
        <v>24.015819782968173</v>
      </c>
      <c r="AE99" s="74">
        <v>62.024894861677339</v>
      </c>
      <c r="AF99" s="74">
        <v>11.009690414411683</v>
      </c>
      <c r="AG99" s="74">
        <v>69.21393157865667</v>
      </c>
      <c r="AH99" s="74">
        <v>96.594156595830441</v>
      </c>
      <c r="AI99" s="74">
        <v>29.577005684785945</v>
      </c>
      <c r="AJ99" s="74">
        <v>3.6143057258155977</v>
      </c>
      <c r="AK99" s="74">
        <v>1.8871091958211212</v>
      </c>
      <c r="AL99" s="74">
        <v>48.102307293751522</v>
      </c>
      <c r="AM99" s="74">
        <v>7.4853121221364969</v>
      </c>
      <c r="AN99" s="74">
        <v>11.128322264523083</v>
      </c>
      <c r="AO99" s="74">
        <v>27.698389375531598</v>
      </c>
      <c r="AP99" s="74">
        <v>53.877826733351128</v>
      </c>
      <c r="AQ99" s="74">
        <v>55.909857033379453</v>
      </c>
      <c r="AR99" s="74">
        <v>185.07307622069567</v>
      </c>
      <c r="AS99" s="74">
        <v>304.4513671313187</v>
      </c>
      <c r="AT99" s="74">
        <v>63.189387552717193</v>
      </c>
      <c r="AU99" s="74">
        <v>76.740590671519271</v>
      </c>
      <c r="AV99" s="74">
        <v>6.7511152377923489</v>
      </c>
      <c r="AW99" s="74">
        <v>9.9837095155430724</v>
      </c>
      <c r="AX99" s="74">
        <v>17.488070609737491</v>
      </c>
      <c r="AY99" s="74">
        <v>31.155258257445645</v>
      </c>
      <c r="AZ99" s="74">
        <v>1.1497236230319061</v>
      </c>
      <c r="BA99" s="74">
        <v>9.0107764577575118</v>
      </c>
      <c r="BB99" s="74">
        <v>12.685481185823733</v>
      </c>
      <c r="BC99" s="74">
        <v>116.4085253626744</v>
      </c>
      <c r="BD99" s="74">
        <v>68.96737747235062</v>
      </c>
      <c r="BE99" s="74">
        <v>11.862779387579881</v>
      </c>
      <c r="BF99" s="74">
        <v>26.850344846128628</v>
      </c>
      <c r="BG99" s="74">
        <v>0</v>
      </c>
      <c r="BH99" s="74">
        <v>0</v>
      </c>
      <c r="BI99" s="74">
        <v>892.51314092829068</v>
      </c>
      <c r="BJ99" s="74">
        <v>0</v>
      </c>
      <c r="BK99" s="74">
        <v>0.26872054879814045</v>
      </c>
      <c r="BL99" s="74">
        <v>235.88667027762597</v>
      </c>
      <c r="BM99" s="74">
        <v>0.145606577241644</v>
      </c>
      <c r="BN99" s="74">
        <v>0</v>
      </c>
      <c r="BO99" s="74">
        <v>0</v>
      </c>
    </row>
    <row r="100" spans="1:67" x14ac:dyDescent="0.25">
      <c r="A100">
        <v>2014</v>
      </c>
      <c r="B100" s="68" t="s">
        <v>491</v>
      </c>
      <c r="C100" s="73" t="s">
        <v>554</v>
      </c>
      <c r="D100" s="68" t="s">
        <v>431</v>
      </c>
      <c r="E100" s="74">
        <v>14.016125634439751</v>
      </c>
      <c r="F100" s="74">
        <v>2.1943972801079066</v>
      </c>
      <c r="G100" s="74">
        <v>1.7902628299861045</v>
      </c>
      <c r="H100" s="74">
        <v>3.465373050074894</v>
      </c>
      <c r="I100" s="74">
        <v>20.177388041880544</v>
      </c>
      <c r="J100" s="74">
        <v>18.176178852757911</v>
      </c>
      <c r="K100" s="74">
        <v>1.9712086073481971</v>
      </c>
      <c r="L100" s="74">
        <v>5.3605530664272356</v>
      </c>
      <c r="M100" s="74">
        <v>3.7577880485081749</v>
      </c>
      <c r="N100" s="74">
        <v>11.212970288951979</v>
      </c>
      <c r="O100" s="74">
        <v>28.510545396704053</v>
      </c>
      <c r="P100" s="74">
        <v>12.985998514919658</v>
      </c>
      <c r="Q100" s="74">
        <v>4.3714933340328415</v>
      </c>
      <c r="R100" s="74">
        <v>5.7471933347759716</v>
      </c>
      <c r="S100" s="74">
        <v>33.432209953965646</v>
      </c>
      <c r="T100" s="74">
        <v>18.274602479085871</v>
      </c>
      <c r="U100" s="74">
        <v>51.130725476828758</v>
      </c>
      <c r="V100" s="74">
        <v>16.573787200111056</v>
      </c>
      <c r="W100" s="74">
        <v>31.188909233724658</v>
      </c>
      <c r="X100" s="74">
        <v>40.883512402698514</v>
      </c>
      <c r="Y100" s="74">
        <v>43.476620444144487</v>
      </c>
      <c r="Z100" s="74">
        <v>7.4163161092541765</v>
      </c>
      <c r="AA100" s="74">
        <v>0</v>
      </c>
      <c r="AB100" s="74">
        <v>28.943827106177018</v>
      </c>
      <c r="AC100" s="74">
        <v>6.8209143547135129</v>
      </c>
      <c r="AD100" s="74">
        <v>11.979464521457642</v>
      </c>
      <c r="AE100" s="74">
        <v>113.5259404362035</v>
      </c>
      <c r="AF100" s="74">
        <v>6.7048190541653128</v>
      </c>
      <c r="AG100" s="74">
        <v>42.131888585562905</v>
      </c>
      <c r="AH100" s="74">
        <v>58.811370526914828</v>
      </c>
      <c r="AI100" s="74">
        <v>20.293748499575997</v>
      </c>
      <c r="AJ100" s="74">
        <v>13.984397595531957</v>
      </c>
      <c r="AK100" s="74">
        <v>8.2418094280071941</v>
      </c>
      <c r="AL100" s="74">
        <v>26.737515457988621</v>
      </c>
      <c r="AM100" s="74">
        <v>0.95381561572867635</v>
      </c>
      <c r="AN100" s="74">
        <v>14.813846638607846</v>
      </c>
      <c r="AO100" s="74">
        <v>10.26904549087857</v>
      </c>
      <c r="AP100" s="74">
        <v>11.690966784000668</v>
      </c>
      <c r="AQ100" s="74">
        <v>7.7257723093284465</v>
      </c>
      <c r="AR100" s="74">
        <v>11.734887272227958</v>
      </c>
      <c r="AS100" s="74">
        <v>221.7280589368188</v>
      </c>
      <c r="AT100" s="74">
        <v>27.22645057555539</v>
      </c>
      <c r="AU100" s="74">
        <v>16.225270933377821</v>
      </c>
      <c r="AV100" s="74">
        <v>269.41632262437116</v>
      </c>
      <c r="AW100" s="74">
        <v>15.053672738723327</v>
      </c>
      <c r="AX100" s="74">
        <v>13.455518331356611</v>
      </c>
      <c r="AY100" s="74">
        <v>6.2379501493129386</v>
      </c>
      <c r="AZ100" s="74">
        <v>0.14756989143796737</v>
      </c>
      <c r="BA100" s="74">
        <v>9.602562981055982</v>
      </c>
      <c r="BB100" s="74">
        <v>16.083601270683474</v>
      </c>
      <c r="BC100" s="74">
        <v>66.364173261927959</v>
      </c>
      <c r="BD100" s="74">
        <v>20.379857878416523</v>
      </c>
      <c r="BE100" s="74">
        <v>25.858056270405097</v>
      </c>
      <c r="BF100" s="74">
        <v>41.894658841850195</v>
      </c>
      <c r="BG100" s="74">
        <v>0</v>
      </c>
      <c r="BH100" s="74">
        <v>0</v>
      </c>
      <c r="BI100" s="74">
        <v>802.49744921335173</v>
      </c>
      <c r="BJ100" s="74">
        <v>0</v>
      </c>
      <c r="BK100" s="74">
        <v>4.9417343395260348E-2</v>
      </c>
      <c r="BL100" s="74">
        <v>11.434980996784525</v>
      </c>
      <c r="BM100" s="74">
        <v>2.0223278110068441E-2</v>
      </c>
      <c r="BN100" s="74">
        <v>0</v>
      </c>
      <c r="BO100" s="74">
        <v>0</v>
      </c>
    </row>
    <row r="101" spans="1:67" x14ac:dyDescent="0.25">
      <c r="A101">
        <v>2014</v>
      </c>
      <c r="B101" s="68" t="s">
        <v>492</v>
      </c>
      <c r="C101" s="73" t="s">
        <v>555</v>
      </c>
      <c r="D101" s="68" t="s">
        <v>431</v>
      </c>
      <c r="E101" s="74">
        <v>1.685611914124995</v>
      </c>
      <c r="F101" s="74">
        <v>0.46181490595368263</v>
      </c>
      <c r="G101" s="74">
        <v>0.59131044093192253</v>
      </c>
      <c r="H101" s="74">
        <v>1.3201054534865708</v>
      </c>
      <c r="I101" s="74">
        <v>10.819712377039334</v>
      </c>
      <c r="J101" s="74">
        <v>13.298747526545663</v>
      </c>
      <c r="K101" s="74">
        <v>1.505576153494891</v>
      </c>
      <c r="L101" s="74">
        <v>2.6844323395714405</v>
      </c>
      <c r="M101" s="74">
        <v>4.3590617692815421</v>
      </c>
      <c r="N101" s="74">
        <v>9.850642609507176</v>
      </c>
      <c r="O101" s="74">
        <v>14.203981311393493</v>
      </c>
      <c r="P101" s="74">
        <v>10.070569194640328</v>
      </c>
      <c r="Q101" s="74">
        <v>2.8871253350276898</v>
      </c>
      <c r="R101" s="74">
        <v>2.6677386372959688</v>
      </c>
      <c r="S101" s="74">
        <v>8.6957555630266832</v>
      </c>
      <c r="T101" s="74">
        <v>10.509408791218316</v>
      </c>
      <c r="U101" s="74">
        <v>26.0272466062004</v>
      </c>
      <c r="V101" s="74">
        <v>15.354523790461958</v>
      </c>
      <c r="W101" s="74">
        <v>21.328434914471266</v>
      </c>
      <c r="X101" s="74">
        <v>14.200345131775716</v>
      </c>
      <c r="Y101" s="74">
        <v>16.781145525733201</v>
      </c>
      <c r="Z101" s="74">
        <v>5.5184653205214262</v>
      </c>
      <c r="AA101" s="74">
        <v>0</v>
      </c>
      <c r="AB101" s="74">
        <v>6.1437584794025231</v>
      </c>
      <c r="AC101" s="74">
        <v>3.397467006360849</v>
      </c>
      <c r="AD101" s="74">
        <v>12.442429201494264</v>
      </c>
      <c r="AE101" s="74">
        <v>52.644271467826613</v>
      </c>
      <c r="AF101" s="74">
        <v>6.5793656767469164</v>
      </c>
      <c r="AG101" s="74">
        <v>41.339166157377022</v>
      </c>
      <c r="AH101" s="74">
        <v>57.709821714655327</v>
      </c>
      <c r="AI101" s="74">
        <v>37.443402176344946</v>
      </c>
      <c r="AJ101" s="74">
        <v>2.3144972429101971</v>
      </c>
      <c r="AK101" s="74">
        <v>1.469628219889678</v>
      </c>
      <c r="AL101" s="74">
        <v>16.007832249600654</v>
      </c>
      <c r="AM101" s="74">
        <v>0.41621347332281633</v>
      </c>
      <c r="AN101" s="74">
        <v>9.9587686059365126</v>
      </c>
      <c r="AO101" s="74">
        <v>4.03599728915089</v>
      </c>
      <c r="AP101" s="74">
        <v>4.6948382648892668</v>
      </c>
      <c r="AQ101" s="74">
        <v>1.4932592004781009</v>
      </c>
      <c r="AR101" s="74">
        <v>4.9670726558283995</v>
      </c>
      <c r="AS101" s="74">
        <v>22.294994549121963</v>
      </c>
      <c r="AT101" s="74">
        <v>31.169289597234648</v>
      </c>
      <c r="AU101" s="74">
        <v>6.7559617480287928</v>
      </c>
      <c r="AV101" s="74">
        <v>37.235787190791484</v>
      </c>
      <c r="AW101" s="74">
        <v>23.181338693727852</v>
      </c>
      <c r="AX101" s="74">
        <v>15.517595738906888</v>
      </c>
      <c r="AY101" s="74">
        <v>2.7671142398098887</v>
      </c>
      <c r="AZ101" s="74">
        <v>9.4995624824390251E-2</v>
      </c>
      <c r="BA101" s="74">
        <v>13.106440569276741</v>
      </c>
      <c r="BB101" s="74">
        <v>49.159810947739622</v>
      </c>
      <c r="BC101" s="74">
        <v>7.2177116026420132</v>
      </c>
      <c r="BD101" s="74">
        <v>6.2218956834763333</v>
      </c>
      <c r="BE101" s="74">
        <v>35.897420915655459</v>
      </c>
      <c r="BF101" s="74">
        <v>15.057872275685478</v>
      </c>
      <c r="BG101" s="74">
        <v>0</v>
      </c>
      <c r="BH101" s="74">
        <v>0</v>
      </c>
      <c r="BI101" s="74">
        <v>377.30694495748287</v>
      </c>
      <c r="BJ101" s="74">
        <v>0</v>
      </c>
      <c r="BK101" s="74">
        <v>7.5623068270836737E-3</v>
      </c>
      <c r="BL101" s="74">
        <v>17.20031559044666</v>
      </c>
      <c r="BM101" s="74">
        <v>0.27213633871162657</v>
      </c>
      <c r="BN101" s="74">
        <v>0</v>
      </c>
      <c r="BO101" s="74">
        <v>0</v>
      </c>
    </row>
    <row r="102" spans="1:67" x14ac:dyDescent="0.25">
      <c r="A102">
        <v>2014</v>
      </c>
      <c r="B102" s="68" t="s">
        <v>493</v>
      </c>
      <c r="C102" s="73" t="s">
        <v>556</v>
      </c>
      <c r="D102" s="68" t="s">
        <v>431</v>
      </c>
      <c r="E102" s="74">
        <v>1.0014932574894049</v>
      </c>
      <c r="F102" s="74">
        <v>0.16103935801066047</v>
      </c>
      <c r="G102" s="74">
        <v>0.12884459861891301</v>
      </c>
      <c r="H102" s="74">
        <v>0.20301147064466446</v>
      </c>
      <c r="I102" s="74">
        <v>2.2224575534857403</v>
      </c>
      <c r="J102" s="74">
        <v>2.0223538661239155</v>
      </c>
      <c r="K102" s="74">
        <v>0.16365895163550298</v>
      </c>
      <c r="L102" s="74">
        <v>0.56395037273720205</v>
      </c>
      <c r="M102" s="74">
        <v>0.22467872313986992</v>
      </c>
      <c r="N102" s="74">
        <v>2.2367005646942211</v>
      </c>
      <c r="O102" s="74">
        <v>3.9696120398313823</v>
      </c>
      <c r="P102" s="74">
        <v>1.2537635151752728</v>
      </c>
      <c r="Q102" s="74">
        <v>0.41783122069394241</v>
      </c>
      <c r="R102" s="74">
        <v>0.56270446813766251</v>
      </c>
      <c r="S102" s="74">
        <v>3.6746704321773942</v>
      </c>
      <c r="T102" s="74">
        <v>2.1152620735488181</v>
      </c>
      <c r="U102" s="74">
        <v>7.9898042191300949</v>
      </c>
      <c r="V102" s="74">
        <v>2.1251199538307146</v>
      </c>
      <c r="W102" s="74">
        <v>3.4141882329669335</v>
      </c>
      <c r="X102" s="74">
        <v>3.2767594472662576</v>
      </c>
      <c r="Y102" s="74">
        <v>3.3450749048459465</v>
      </c>
      <c r="Z102" s="74">
        <v>0.51850125899840027</v>
      </c>
      <c r="AA102" s="74">
        <v>0</v>
      </c>
      <c r="AB102" s="74">
        <v>3.6637365509156199</v>
      </c>
      <c r="AC102" s="74">
        <v>0.92253474255783441</v>
      </c>
      <c r="AD102" s="74">
        <v>0.99161086666515463</v>
      </c>
      <c r="AE102" s="74">
        <v>7.6170100013733775</v>
      </c>
      <c r="AF102" s="74">
        <v>0.45928942278282869</v>
      </c>
      <c r="AG102" s="74">
        <v>2.8861810976234006</v>
      </c>
      <c r="AH102" s="74">
        <v>4.0286231603093459</v>
      </c>
      <c r="AI102" s="74">
        <v>1.8001682357880666</v>
      </c>
      <c r="AJ102" s="74">
        <v>0.89411412969263415</v>
      </c>
      <c r="AK102" s="74">
        <v>0.64344335723014656</v>
      </c>
      <c r="AL102" s="74">
        <v>2.0050722692978864</v>
      </c>
      <c r="AM102" s="74">
        <v>0.23633373498550023</v>
      </c>
      <c r="AN102" s="74">
        <v>1.3883828743646658</v>
      </c>
      <c r="AO102" s="74">
        <v>0.71520749372356873</v>
      </c>
      <c r="AP102" s="74">
        <v>1.1660298797683517</v>
      </c>
      <c r="AQ102" s="74">
        <v>0.92423715249875094</v>
      </c>
      <c r="AR102" s="74">
        <v>1.4043610523749122</v>
      </c>
      <c r="AS102" s="74">
        <v>57.351851519905907</v>
      </c>
      <c r="AT102" s="74">
        <v>39.598419447414798</v>
      </c>
      <c r="AU102" s="74">
        <v>28.262462585184885</v>
      </c>
      <c r="AV102" s="74">
        <v>13.816313135991216</v>
      </c>
      <c r="AW102" s="74">
        <v>1.2197512242872681</v>
      </c>
      <c r="AX102" s="74">
        <v>1.3076700835824642</v>
      </c>
      <c r="AY102" s="74">
        <v>1.230524507523066</v>
      </c>
      <c r="AZ102" s="74">
        <v>1.5742626258668561E-2</v>
      </c>
      <c r="BA102" s="74">
        <v>0.85289770044303737</v>
      </c>
      <c r="BB102" s="74">
        <v>2.1546751802898005</v>
      </c>
      <c r="BC102" s="74">
        <v>5.2886918787990593</v>
      </c>
      <c r="BD102" s="74">
        <v>3.1169496437347313</v>
      </c>
      <c r="BE102" s="74">
        <v>3.1684228110195649</v>
      </c>
      <c r="BF102" s="74">
        <v>2.385594085598572</v>
      </c>
      <c r="BG102" s="74">
        <v>0</v>
      </c>
      <c r="BH102" s="74">
        <v>0</v>
      </c>
      <c r="BI102" s="74">
        <v>125.30048931921007</v>
      </c>
      <c r="BJ102" s="74">
        <v>0</v>
      </c>
      <c r="BK102" s="74">
        <v>1.2326589099445054E-3</v>
      </c>
      <c r="BL102" s="74">
        <v>4.3113927391106888</v>
      </c>
      <c r="BM102" s="74">
        <v>9.7051097067887056E-3</v>
      </c>
      <c r="BN102" s="74">
        <v>0</v>
      </c>
      <c r="BO102" s="74">
        <v>0</v>
      </c>
    </row>
    <row r="103" spans="1:67" x14ac:dyDescent="0.25">
      <c r="A103">
        <v>2014</v>
      </c>
      <c r="B103" s="68" t="s">
        <v>494</v>
      </c>
      <c r="C103" s="73" t="s">
        <v>557</v>
      </c>
      <c r="D103" s="68" t="s">
        <v>431</v>
      </c>
      <c r="E103" s="74">
        <v>0.51986885385505055</v>
      </c>
      <c r="F103" s="74">
        <v>0.25009065533908942</v>
      </c>
      <c r="G103" s="74">
        <v>8.8611568328279752E-2</v>
      </c>
      <c r="H103" s="74">
        <v>0.23885813028896205</v>
      </c>
      <c r="I103" s="74">
        <v>9.5936169896733947</v>
      </c>
      <c r="J103" s="74">
        <v>16.007831306225015</v>
      </c>
      <c r="K103" s="74">
        <v>0.53944435804118085</v>
      </c>
      <c r="L103" s="74">
        <v>1.1408042908825797</v>
      </c>
      <c r="M103" s="74">
        <v>3.0203198334805483</v>
      </c>
      <c r="N103" s="74">
        <v>4.4357512260684819</v>
      </c>
      <c r="O103" s="74">
        <v>12.047812445892758</v>
      </c>
      <c r="P103" s="74">
        <v>4.1152588683521385</v>
      </c>
      <c r="Q103" s="74">
        <v>0.89444406522124265</v>
      </c>
      <c r="R103" s="74">
        <v>1.0712629774652969</v>
      </c>
      <c r="S103" s="74">
        <v>4.3681645371822233</v>
      </c>
      <c r="T103" s="74">
        <v>2.6767036995147384</v>
      </c>
      <c r="U103" s="74">
        <v>11.468256800024953</v>
      </c>
      <c r="V103" s="74">
        <v>7.6156288421199374</v>
      </c>
      <c r="W103" s="74">
        <v>5.4722766953458226</v>
      </c>
      <c r="X103" s="74">
        <v>6.7440445985599791</v>
      </c>
      <c r="Y103" s="74">
        <v>3.6186627298885279</v>
      </c>
      <c r="Z103" s="74">
        <v>3.902193011682797</v>
      </c>
      <c r="AA103" s="74">
        <v>0</v>
      </c>
      <c r="AB103" s="74">
        <v>2.8128481513798596</v>
      </c>
      <c r="AC103" s="74">
        <v>2.0145314843099769</v>
      </c>
      <c r="AD103" s="74">
        <v>3.8837841987629473</v>
      </c>
      <c r="AE103" s="74">
        <v>22.332214089402992</v>
      </c>
      <c r="AF103" s="74">
        <v>12.482546956728987</v>
      </c>
      <c r="AG103" s="74">
        <v>78.429986967788153</v>
      </c>
      <c r="AH103" s="74">
        <v>109.48943955858961</v>
      </c>
      <c r="AI103" s="74">
        <v>9.0922045156993825</v>
      </c>
      <c r="AJ103" s="74">
        <v>1.2306052872047228</v>
      </c>
      <c r="AK103" s="74">
        <v>1.1910712982983545</v>
      </c>
      <c r="AL103" s="74">
        <v>21.010171512696534</v>
      </c>
      <c r="AM103" s="74">
        <v>0.31051099120022208</v>
      </c>
      <c r="AN103" s="74">
        <v>54.233608640102247</v>
      </c>
      <c r="AO103" s="74">
        <v>11.058278968280185</v>
      </c>
      <c r="AP103" s="74">
        <v>9.7933997352861688</v>
      </c>
      <c r="AQ103" s="74">
        <v>5.9976118557462872</v>
      </c>
      <c r="AR103" s="74">
        <v>13.007380317804472</v>
      </c>
      <c r="AS103" s="74">
        <v>46.334038120880528</v>
      </c>
      <c r="AT103" s="74">
        <v>11.050980635335494</v>
      </c>
      <c r="AU103" s="74">
        <v>15.585631928204517</v>
      </c>
      <c r="AV103" s="74">
        <v>31.090104945305839</v>
      </c>
      <c r="AW103" s="74">
        <v>26.953030704184606</v>
      </c>
      <c r="AX103" s="74">
        <v>13.893977299167284</v>
      </c>
      <c r="AY103" s="74">
        <v>2.6412998212694401</v>
      </c>
      <c r="AZ103" s="74">
        <v>0.15832061711546302</v>
      </c>
      <c r="BA103" s="74">
        <v>10.022913563128016</v>
      </c>
      <c r="BB103" s="74">
        <v>12.648153566312956</v>
      </c>
      <c r="BC103" s="74">
        <v>19.784726711738994</v>
      </c>
      <c r="BD103" s="74">
        <v>22.770843831411888</v>
      </c>
      <c r="BE103" s="74">
        <v>39.326955164518054</v>
      </c>
      <c r="BF103" s="74">
        <v>24.471315719952145</v>
      </c>
      <c r="BG103" s="74">
        <v>0</v>
      </c>
      <c r="BH103" s="74">
        <v>0</v>
      </c>
      <c r="BI103" s="74">
        <v>400.58429705307071</v>
      </c>
      <c r="BJ103" s="74">
        <v>0</v>
      </c>
      <c r="BK103" s="74">
        <v>6.3620869031150704E-2</v>
      </c>
      <c r="BL103" s="74">
        <v>1.7192893831227825</v>
      </c>
      <c r="BM103" s="74">
        <v>6.3081803098637848E-3</v>
      </c>
      <c r="BN103" s="74">
        <v>0</v>
      </c>
      <c r="BO103" s="74">
        <v>0</v>
      </c>
    </row>
    <row r="104" spans="1:67" x14ac:dyDescent="0.25">
      <c r="A104">
        <v>2014</v>
      </c>
      <c r="B104" s="68" t="s">
        <v>495</v>
      </c>
      <c r="C104" s="73" t="s">
        <v>558</v>
      </c>
      <c r="D104" s="68" t="s">
        <v>431</v>
      </c>
      <c r="E104" s="74">
        <v>5.5882607995167888</v>
      </c>
      <c r="F104" s="74">
        <v>0.84747884253680195</v>
      </c>
      <c r="G104" s="74">
        <v>2.8827076083870589</v>
      </c>
      <c r="H104" s="74">
        <v>1.7944382909574372</v>
      </c>
      <c r="I104" s="74">
        <v>62.189513364799716</v>
      </c>
      <c r="J104" s="74">
        <v>65.57388826794427</v>
      </c>
      <c r="K104" s="74">
        <v>1.9610917631266374</v>
      </c>
      <c r="L104" s="74">
        <v>12.410131449402396</v>
      </c>
      <c r="M104" s="74">
        <v>18.325478472820286</v>
      </c>
      <c r="N104" s="74">
        <v>861.0851594132406</v>
      </c>
      <c r="O104" s="74">
        <v>167.8845163064712</v>
      </c>
      <c r="P104" s="74">
        <v>68.622525963680161</v>
      </c>
      <c r="Q104" s="74">
        <v>6.7302666755356499</v>
      </c>
      <c r="R104" s="74">
        <v>20.96877680464592</v>
      </c>
      <c r="S104" s="74">
        <v>334.46013047502197</v>
      </c>
      <c r="T104" s="74">
        <v>62.63144504952119</v>
      </c>
      <c r="U104" s="74">
        <v>253.05744574807153</v>
      </c>
      <c r="V104" s="74">
        <v>36.80988986056569</v>
      </c>
      <c r="W104" s="74">
        <v>52.20474033290003</v>
      </c>
      <c r="X104" s="74">
        <v>162.24830249959388</v>
      </c>
      <c r="Y104" s="74">
        <v>36.355939793859768</v>
      </c>
      <c r="Z104" s="74">
        <v>6.6707035241362229</v>
      </c>
      <c r="AA104" s="74">
        <v>0</v>
      </c>
      <c r="AB104" s="74">
        <v>332.03662723466681</v>
      </c>
      <c r="AC104" s="74">
        <v>19.458278182844598</v>
      </c>
      <c r="AD104" s="74">
        <v>32.731140219129436</v>
      </c>
      <c r="AE104" s="74">
        <v>175.64509788642312</v>
      </c>
      <c r="AF104" s="74">
        <v>25.383704054219244</v>
      </c>
      <c r="AG104" s="74">
        <v>159.49277776097222</v>
      </c>
      <c r="AH104" s="74">
        <v>222.65386192401385</v>
      </c>
      <c r="AI104" s="74">
        <v>26.610451610069934</v>
      </c>
      <c r="AJ104" s="74">
        <v>10.408752578191262</v>
      </c>
      <c r="AK104" s="74">
        <v>2.3620255043764882</v>
      </c>
      <c r="AL104" s="74">
        <v>145.46100343643172</v>
      </c>
      <c r="AM104" s="74">
        <v>1.6153992109341915</v>
      </c>
      <c r="AN104" s="74">
        <v>19.778303305670494</v>
      </c>
      <c r="AO104" s="74">
        <v>124.93593592583066</v>
      </c>
      <c r="AP104" s="74">
        <v>146.97979610210288</v>
      </c>
      <c r="AQ104" s="74">
        <v>44.9465607797068</v>
      </c>
      <c r="AR104" s="74">
        <v>116.10147402755581</v>
      </c>
      <c r="AS104" s="74">
        <v>410.07347675015939</v>
      </c>
      <c r="AT104" s="74">
        <v>93.115056510029191</v>
      </c>
      <c r="AU104" s="74">
        <v>86.299505342020211</v>
      </c>
      <c r="AV104" s="74">
        <v>15.894840560249367</v>
      </c>
      <c r="AW104" s="74">
        <v>62.540794766993706</v>
      </c>
      <c r="AX104" s="74">
        <v>53.4279517820314</v>
      </c>
      <c r="AY104" s="74">
        <v>22.809674350076033</v>
      </c>
      <c r="AZ104" s="74">
        <v>0.51693766448308787</v>
      </c>
      <c r="BA104" s="74">
        <v>43.515147989329321</v>
      </c>
      <c r="BB104" s="74">
        <v>51.005173998715449</v>
      </c>
      <c r="BC104" s="74">
        <v>75.103263123525153</v>
      </c>
      <c r="BD104" s="74">
        <v>34.573688405656398</v>
      </c>
      <c r="BE104" s="74">
        <v>57.398028521577977</v>
      </c>
      <c r="BF104" s="74">
        <v>55.607696051625119</v>
      </c>
      <c r="BG104" s="74">
        <v>0</v>
      </c>
      <c r="BH104" s="74">
        <v>0</v>
      </c>
      <c r="BI104" s="74">
        <v>227.6737994681319</v>
      </c>
      <c r="BJ104" s="74">
        <v>0</v>
      </c>
      <c r="BK104" s="74">
        <v>3.6446893295142897E-2</v>
      </c>
      <c r="BL104" s="74">
        <v>48.166536959950513</v>
      </c>
      <c r="BM104" s="74">
        <v>6.4121013588075509E-2</v>
      </c>
      <c r="BN104" s="74">
        <v>0</v>
      </c>
      <c r="BO104" s="74">
        <v>0</v>
      </c>
    </row>
    <row r="105" spans="1:67" x14ac:dyDescent="0.25">
      <c r="A105">
        <v>2014</v>
      </c>
      <c r="B105" s="68" t="s">
        <v>496</v>
      </c>
      <c r="C105" s="73" t="s">
        <v>559</v>
      </c>
      <c r="D105" s="68" t="s">
        <v>431</v>
      </c>
      <c r="E105" s="74">
        <v>2.6582140101968168</v>
      </c>
      <c r="F105" s="74">
        <v>6.6161628244183507E-2</v>
      </c>
      <c r="G105" s="74">
        <v>0.75177445198350212</v>
      </c>
      <c r="H105" s="74">
        <v>0.59085413475079018</v>
      </c>
      <c r="I105" s="74">
        <v>16.713206248705838</v>
      </c>
      <c r="J105" s="74">
        <v>15.755942032148004</v>
      </c>
      <c r="K105" s="74">
        <v>0.71768512235445125</v>
      </c>
      <c r="L105" s="74">
        <v>4.0813517232732304</v>
      </c>
      <c r="M105" s="74">
        <v>2.7929092131917153</v>
      </c>
      <c r="N105" s="74">
        <v>44.410803249822926</v>
      </c>
      <c r="O105" s="74">
        <v>85.260957414906287</v>
      </c>
      <c r="P105" s="74">
        <v>3.3957714496730573</v>
      </c>
      <c r="Q105" s="74">
        <v>7.2138920741464165</v>
      </c>
      <c r="R105" s="74">
        <v>7.1059987330108356</v>
      </c>
      <c r="S105" s="74">
        <v>74.280542311652553</v>
      </c>
      <c r="T105" s="74">
        <v>31.430800851268216</v>
      </c>
      <c r="U105" s="74">
        <v>216.42509756457474</v>
      </c>
      <c r="V105" s="74">
        <v>30.182873819476363</v>
      </c>
      <c r="W105" s="74">
        <v>67.62503272044853</v>
      </c>
      <c r="X105" s="74">
        <v>205.37692065405832</v>
      </c>
      <c r="Y105" s="74">
        <v>31.89229361164865</v>
      </c>
      <c r="Z105" s="74">
        <v>8.4672143766215182</v>
      </c>
      <c r="AA105" s="74">
        <v>0</v>
      </c>
      <c r="AB105" s="74">
        <v>40.441741630731926</v>
      </c>
      <c r="AC105" s="74">
        <v>7.8495128349428205</v>
      </c>
      <c r="AD105" s="74">
        <v>25.022101602207176</v>
      </c>
      <c r="AE105" s="74">
        <v>1030.9671532929272</v>
      </c>
      <c r="AF105" s="74">
        <v>1.9126899615691875</v>
      </c>
      <c r="AG105" s="74">
        <v>12.016717206965795</v>
      </c>
      <c r="AH105" s="74">
        <v>16.781427470656016</v>
      </c>
      <c r="AI105" s="74">
        <v>5.3005291410860398</v>
      </c>
      <c r="AJ105" s="74">
        <v>0.72307086760958628</v>
      </c>
      <c r="AK105" s="74">
        <v>0.62123826862433806</v>
      </c>
      <c r="AL105" s="74">
        <v>10.031828817053828</v>
      </c>
      <c r="AM105" s="74">
        <v>0.90062769010277999</v>
      </c>
      <c r="AN105" s="74">
        <v>4.187240206185578</v>
      </c>
      <c r="AO105" s="74">
        <v>24.082420906149043</v>
      </c>
      <c r="AP105" s="74">
        <v>44.278573749970199</v>
      </c>
      <c r="AQ105" s="74">
        <v>11.040160313471874</v>
      </c>
      <c r="AR105" s="74">
        <v>28.861349315272719</v>
      </c>
      <c r="AS105" s="74">
        <v>26.238665350598019</v>
      </c>
      <c r="AT105" s="74">
        <v>4.3677214219431946</v>
      </c>
      <c r="AU105" s="74">
        <v>3.4956575209308953</v>
      </c>
      <c r="AV105" s="74">
        <v>0.59636237806772641</v>
      </c>
      <c r="AW105" s="74">
        <v>5.4003082375150875</v>
      </c>
      <c r="AX105" s="74">
        <v>92.810563708818009</v>
      </c>
      <c r="AY105" s="74">
        <v>51.655990185725038</v>
      </c>
      <c r="AZ105" s="74">
        <v>0.54537405875453349</v>
      </c>
      <c r="BA105" s="74">
        <v>7.7247228556164034</v>
      </c>
      <c r="BB105" s="74">
        <v>18.160526916918414</v>
      </c>
      <c r="BC105" s="74">
        <v>24.618242455852481</v>
      </c>
      <c r="BD105" s="74">
        <v>19.725090564390921</v>
      </c>
      <c r="BE105" s="74">
        <v>8.9014676451206878</v>
      </c>
      <c r="BF105" s="74">
        <v>4.7689188944892145</v>
      </c>
      <c r="BG105" s="74">
        <v>0</v>
      </c>
      <c r="BH105" s="74">
        <v>0</v>
      </c>
      <c r="BI105" s="74">
        <v>27.351972515626521</v>
      </c>
      <c r="BJ105" s="74">
        <v>0</v>
      </c>
      <c r="BK105" s="74">
        <v>2.3594190466118027E-2</v>
      </c>
      <c r="BL105" s="74">
        <v>60.645748378926015</v>
      </c>
      <c r="BM105" s="74">
        <v>4.2019801961816969E-2</v>
      </c>
      <c r="BN105" s="74">
        <v>0</v>
      </c>
      <c r="BO105" s="74">
        <v>0</v>
      </c>
    </row>
    <row r="106" spans="1:67" x14ac:dyDescent="0.25">
      <c r="A106">
        <v>2014</v>
      </c>
      <c r="B106" s="68" t="s">
        <v>497</v>
      </c>
      <c r="C106" s="73" t="s">
        <v>560</v>
      </c>
      <c r="D106" s="68" t="s">
        <v>431</v>
      </c>
      <c r="E106" s="74">
        <v>0.34146357567014163</v>
      </c>
      <c r="F106" s="74">
        <v>7.6451671401321607E-3</v>
      </c>
      <c r="G106" s="74">
        <v>0.17402656350861423</v>
      </c>
      <c r="H106" s="74">
        <v>5.4193860435775891E-2</v>
      </c>
      <c r="I106" s="74">
        <v>6.3244213720649016</v>
      </c>
      <c r="J106" s="74">
        <v>5.0390970899323104</v>
      </c>
      <c r="K106" s="74">
        <v>0.11462178079128572</v>
      </c>
      <c r="L106" s="74">
        <v>0.72603799119162404</v>
      </c>
      <c r="M106" s="74">
        <v>0.79707018029934207</v>
      </c>
      <c r="N106" s="74">
        <v>5.8637800128703672</v>
      </c>
      <c r="O106" s="74">
        <v>33.738999116272367</v>
      </c>
      <c r="P106" s="74">
        <v>31.850847253760151</v>
      </c>
      <c r="Q106" s="74">
        <v>2.5474621413345</v>
      </c>
      <c r="R106" s="74">
        <v>1.5843061873964639</v>
      </c>
      <c r="S106" s="74">
        <v>13.445713683797024</v>
      </c>
      <c r="T106" s="74">
        <v>4.8346157831108432</v>
      </c>
      <c r="U106" s="74">
        <v>243.60659282784695</v>
      </c>
      <c r="V106" s="74">
        <v>16.222164855476613</v>
      </c>
      <c r="W106" s="74">
        <v>26.212183343801311</v>
      </c>
      <c r="X106" s="74">
        <v>59.183085859895101</v>
      </c>
      <c r="Y106" s="74">
        <v>14.055349760254348</v>
      </c>
      <c r="Z106" s="74">
        <v>1.4576918404980401</v>
      </c>
      <c r="AA106" s="74">
        <v>0</v>
      </c>
      <c r="AB106" s="74">
        <v>10.760793334733545</v>
      </c>
      <c r="AC106" s="74">
        <v>1.4597140212754374</v>
      </c>
      <c r="AD106" s="74">
        <v>6.2543298377397303</v>
      </c>
      <c r="AE106" s="74">
        <v>18.680730855858229</v>
      </c>
      <c r="AF106" s="74">
        <v>1.4748140439295816</v>
      </c>
      <c r="AG106" s="74">
        <v>9.2565563363118493</v>
      </c>
      <c r="AH106" s="74">
        <v>12.926383928926278</v>
      </c>
      <c r="AI106" s="74">
        <v>4.745647152742313</v>
      </c>
      <c r="AJ106" s="74">
        <v>0.58973018026874291</v>
      </c>
      <c r="AK106" s="74">
        <v>0.72724313441191724</v>
      </c>
      <c r="AL106" s="74">
        <v>8.7016798872313643</v>
      </c>
      <c r="AM106" s="74">
        <v>0.75905844520796872</v>
      </c>
      <c r="AN106" s="74">
        <v>0.3211400751968333</v>
      </c>
      <c r="AO106" s="74">
        <v>1.938308354925566</v>
      </c>
      <c r="AP106" s="74">
        <v>4.0165459343221741</v>
      </c>
      <c r="AQ106" s="74">
        <v>5.5413926780335725</v>
      </c>
      <c r="AR106" s="74">
        <v>20.220397138259735</v>
      </c>
      <c r="AS106" s="74">
        <v>16.643167326685163</v>
      </c>
      <c r="AT106" s="74">
        <v>3.1667318853749067</v>
      </c>
      <c r="AU106" s="74">
        <v>2.8829549217501516</v>
      </c>
      <c r="AV106" s="74">
        <v>0.48766832394891724</v>
      </c>
      <c r="AW106" s="74">
        <v>1.1340290831730504</v>
      </c>
      <c r="AX106" s="74">
        <v>8.7316881749967603</v>
      </c>
      <c r="AY106" s="74">
        <v>4.8320782427660749</v>
      </c>
      <c r="AZ106" s="74">
        <v>1.639436494659173E-2</v>
      </c>
      <c r="BA106" s="74">
        <v>1.9885026955556866</v>
      </c>
      <c r="BB106" s="74">
        <v>2.7094141571472075</v>
      </c>
      <c r="BC106" s="74">
        <v>7.6570237283839688</v>
      </c>
      <c r="BD106" s="74">
        <v>3.0308550235679119</v>
      </c>
      <c r="BE106" s="74">
        <v>10.680828267472098</v>
      </c>
      <c r="BF106" s="74">
        <v>3.1164111188977164</v>
      </c>
      <c r="BG106" s="74">
        <v>0</v>
      </c>
      <c r="BH106" s="74">
        <v>0</v>
      </c>
      <c r="BI106" s="74">
        <v>26.153611313196947</v>
      </c>
      <c r="BJ106" s="74">
        <v>0</v>
      </c>
      <c r="BK106" s="74">
        <v>9.5188473973870313E-2</v>
      </c>
      <c r="BL106" s="74">
        <v>5430.8623296968035</v>
      </c>
      <c r="BM106" s="74">
        <v>7.5079821595148963E-2</v>
      </c>
      <c r="BN106" s="74">
        <v>0</v>
      </c>
      <c r="BO106" s="74">
        <v>0</v>
      </c>
    </row>
    <row r="107" spans="1:67" x14ac:dyDescent="0.25">
      <c r="A107">
        <v>2014</v>
      </c>
      <c r="B107" s="68" t="s">
        <v>498</v>
      </c>
      <c r="C107" s="73" t="s">
        <v>561</v>
      </c>
      <c r="D107" s="68" t="s">
        <v>431</v>
      </c>
      <c r="E107" s="74">
        <v>1.3658791944892013</v>
      </c>
      <c r="F107" s="74">
        <v>1.6943633828320177</v>
      </c>
      <c r="G107" s="74">
        <v>0.12257498450269111</v>
      </c>
      <c r="H107" s="74">
        <v>0.24801052743463303</v>
      </c>
      <c r="I107" s="74">
        <v>135.10544393466571</v>
      </c>
      <c r="J107" s="74">
        <v>55.158818921118055</v>
      </c>
      <c r="K107" s="74">
        <v>1.2553923508422877</v>
      </c>
      <c r="L107" s="74">
        <v>14.515747510344706</v>
      </c>
      <c r="M107" s="74">
        <v>6.8233733499459301</v>
      </c>
      <c r="N107" s="74">
        <v>57.256267272616029</v>
      </c>
      <c r="O107" s="74">
        <v>88.90827384210148</v>
      </c>
      <c r="P107" s="74">
        <v>20.336083770762365</v>
      </c>
      <c r="Q107" s="74">
        <v>6.5399123216363595</v>
      </c>
      <c r="R107" s="74">
        <v>8.8724329390092791</v>
      </c>
      <c r="S107" s="74">
        <v>39.777963645786286</v>
      </c>
      <c r="T107" s="74">
        <v>42.463206908741128</v>
      </c>
      <c r="U107" s="74">
        <v>299.34988877903697</v>
      </c>
      <c r="V107" s="74">
        <v>44.290070212804139</v>
      </c>
      <c r="W107" s="74">
        <v>41.457681430489551</v>
      </c>
      <c r="X107" s="74">
        <v>255.0654437385233</v>
      </c>
      <c r="Y107" s="74">
        <v>21.073287195987938</v>
      </c>
      <c r="Z107" s="74">
        <v>8.833355172960017</v>
      </c>
      <c r="AA107" s="74">
        <v>0</v>
      </c>
      <c r="AB107" s="74">
        <v>37.457731357554046</v>
      </c>
      <c r="AC107" s="74">
        <v>5.0061600623220652</v>
      </c>
      <c r="AD107" s="74">
        <v>44.391323339108098</v>
      </c>
      <c r="AE107" s="74">
        <v>110.52186213116869</v>
      </c>
      <c r="AF107" s="74">
        <v>45.68613448213226</v>
      </c>
      <c r="AG107" s="74">
        <v>287.05323094850053</v>
      </c>
      <c r="AH107" s="74">
        <v>400.73219935087394</v>
      </c>
      <c r="AI107" s="74">
        <v>15.512919464221454</v>
      </c>
      <c r="AJ107" s="74">
        <v>3.344695214346634</v>
      </c>
      <c r="AK107" s="74">
        <v>1.2232617674948989</v>
      </c>
      <c r="AL107" s="74">
        <v>108.734556548103</v>
      </c>
      <c r="AM107" s="74">
        <v>2.2432881332455548</v>
      </c>
      <c r="AN107" s="74">
        <v>38.202897299114412</v>
      </c>
      <c r="AO107" s="74">
        <v>132.78769898856774</v>
      </c>
      <c r="AP107" s="74">
        <v>73.132681250371505</v>
      </c>
      <c r="AQ107" s="74">
        <v>107.84692537621353</v>
      </c>
      <c r="AR107" s="74">
        <v>85.312597778051014</v>
      </c>
      <c r="AS107" s="74">
        <v>704.36394246891348</v>
      </c>
      <c r="AT107" s="74">
        <v>282.71910752197857</v>
      </c>
      <c r="AU107" s="74">
        <v>96.882870860007571</v>
      </c>
      <c r="AV107" s="74">
        <v>25.425634486957712</v>
      </c>
      <c r="AW107" s="74">
        <v>6.4892652218327456</v>
      </c>
      <c r="AX107" s="74">
        <v>15.344878712552816</v>
      </c>
      <c r="AY107" s="74">
        <v>5.9824059328678736</v>
      </c>
      <c r="AZ107" s="74">
        <v>0.37126407915705134</v>
      </c>
      <c r="BA107" s="74">
        <v>30.993450343068986</v>
      </c>
      <c r="BB107" s="74">
        <v>14.431260176969818</v>
      </c>
      <c r="BC107" s="74">
        <v>149.91089713511747</v>
      </c>
      <c r="BD107" s="74">
        <v>115.39839089423468</v>
      </c>
      <c r="BE107" s="74">
        <v>11.633320893267047</v>
      </c>
      <c r="BF107" s="74">
        <v>55.849300692464524</v>
      </c>
      <c r="BG107" s="74">
        <v>0</v>
      </c>
      <c r="BH107" s="74">
        <v>0</v>
      </c>
      <c r="BI107" s="74">
        <v>67.804488711691278</v>
      </c>
      <c r="BJ107" s="74">
        <v>0</v>
      </c>
      <c r="BK107" s="74">
        <v>1.5125741536917673E-2</v>
      </c>
      <c r="BL107" s="74">
        <v>2.1519557414533899</v>
      </c>
      <c r="BM107" s="74">
        <v>4.6311775572066864E-3</v>
      </c>
      <c r="BN107" s="74">
        <v>0</v>
      </c>
      <c r="BO107" s="74">
        <v>0</v>
      </c>
    </row>
    <row r="108" spans="1:67" x14ac:dyDescent="0.25">
      <c r="A108">
        <v>2014</v>
      </c>
      <c r="B108" s="68" t="s">
        <v>499</v>
      </c>
      <c r="C108" s="73" t="s">
        <v>562</v>
      </c>
      <c r="D108" s="68" t="s">
        <v>431</v>
      </c>
      <c r="E108" s="74">
        <v>1.9475721627711184</v>
      </c>
      <c r="F108" s="74">
        <v>9.9829681146123783E-2</v>
      </c>
      <c r="G108" s="74">
        <v>2.330621497428722</v>
      </c>
      <c r="H108" s="74">
        <v>0.97184317203797033</v>
      </c>
      <c r="I108" s="74">
        <v>69.031648154486163</v>
      </c>
      <c r="J108" s="74">
        <v>138.64842494760398</v>
      </c>
      <c r="K108" s="74">
        <v>1.5551107357680016</v>
      </c>
      <c r="L108" s="74">
        <v>11.81399622850461</v>
      </c>
      <c r="M108" s="74">
        <v>11.35122126824534</v>
      </c>
      <c r="N108" s="74">
        <v>45.494071412060805</v>
      </c>
      <c r="O108" s="74">
        <v>181.84321810389349</v>
      </c>
      <c r="P108" s="74">
        <v>5.1603931055610683</v>
      </c>
      <c r="Q108" s="74">
        <v>5.6572035277426806</v>
      </c>
      <c r="R108" s="74">
        <v>8.7605150780330145</v>
      </c>
      <c r="S108" s="74">
        <v>298.47755862655163</v>
      </c>
      <c r="T108" s="74">
        <v>84.383058461515546</v>
      </c>
      <c r="U108" s="74">
        <v>209.63279895258933</v>
      </c>
      <c r="V108" s="74">
        <v>28.012928977995621</v>
      </c>
      <c r="W108" s="74">
        <v>33.586786313414386</v>
      </c>
      <c r="X108" s="74">
        <v>27.364988766008231</v>
      </c>
      <c r="Y108" s="74">
        <v>156.48401125200536</v>
      </c>
      <c r="Z108" s="74">
        <v>10.0122912897303</v>
      </c>
      <c r="AA108" s="74">
        <v>0</v>
      </c>
      <c r="AB108" s="74">
        <v>274.34174156624749</v>
      </c>
      <c r="AC108" s="74">
        <v>38.07529913044317</v>
      </c>
      <c r="AD108" s="74">
        <v>346.36574380614593</v>
      </c>
      <c r="AE108" s="74">
        <v>236.59180466674874</v>
      </c>
      <c r="AF108" s="74">
        <v>62.968987609038841</v>
      </c>
      <c r="AG108" s="74">
        <v>395.64357901997147</v>
      </c>
      <c r="AH108" s="74">
        <v>552.33005613371392</v>
      </c>
      <c r="AI108" s="74">
        <v>234.20742069044198</v>
      </c>
      <c r="AJ108" s="74">
        <v>2.1293619581847181</v>
      </c>
      <c r="AK108" s="74">
        <v>24.15675861098525</v>
      </c>
      <c r="AL108" s="74">
        <v>463.80785221636972</v>
      </c>
      <c r="AM108" s="74">
        <v>43.984291535625452</v>
      </c>
      <c r="AN108" s="74">
        <v>10.787129347508165</v>
      </c>
      <c r="AO108" s="74">
        <v>38.230557286671242</v>
      </c>
      <c r="AP108" s="74">
        <v>175.00268538460267</v>
      </c>
      <c r="AQ108" s="74">
        <v>220.67934920023004</v>
      </c>
      <c r="AR108" s="74">
        <v>507.0502057420257</v>
      </c>
      <c r="AS108" s="74">
        <v>921.73205667769139</v>
      </c>
      <c r="AT108" s="74">
        <v>172.70930836403943</v>
      </c>
      <c r="AU108" s="74">
        <v>128.26103522125064</v>
      </c>
      <c r="AV108" s="74">
        <v>9.6941337069142488</v>
      </c>
      <c r="AW108" s="74">
        <v>15.717349299217165</v>
      </c>
      <c r="AX108" s="74">
        <v>131.39734935532056</v>
      </c>
      <c r="AY108" s="74">
        <v>27.090898230042313</v>
      </c>
      <c r="AZ108" s="74">
        <v>0.17068258190391369</v>
      </c>
      <c r="BA108" s="74">
        <v>91.02233096413508</v>
      </c>
      <c r="BB108" s="74">
        <v>82.644635388321092</v>
      </c>
      <c r="BC108" s="74">
        <v>380.97253463018626</v>
      </c>
      <c r="BD108" s="74">
        <v>152.68989842382274</v>
      </c>
      <c r="BE108" s="74">
        <v>11.339519626723352</v>
      </c>
      <c r="BF108" s="74">
        <v>156.28247008391151</v>
      </c>
      <c r="BG108" s="74">
        <v>0</v>
      </c>
      <c r="BH108" s="74">
        <v>0</v>
      </c>
      <c r="BI108" s="74">
        <v>1039.5972154121812</v>
      </c>
      <c r="BJ108" s="74">
        <v>0</v>
      </c>
      <c r="BK108" s="74">
        <v>0.41178769700616935</v>
      </c>
      <c r="BL108" s="74">
        <v>3.4806230721578952</v>
      </c>
      <c r="BM108" s="74">
        <v>1.5988047713961322E-2</v>
      </c>
      <c r="BN108" s="74">
        <v>0</v>
      </c>
      <c r="BO108" s="74">
        <v>0</v>
      </c>
    </row>
    <row r="109" spans="1:67" x14ac:dyDescent="0.25">
      <c r="A109">
        <v>2014</v>
      </c>
      <c r="B109" s="68" t="s">
        <v>500</v>
      </c>
      <c r="C109" s="73" t="s">
        <v>563</v>
      </c>
      <c r="D109" s="68" t="s">
        <v>431</v>
      </c>
      <c r="E109" s="74">
        <v>2.5204615071260648</v>
      </c>
      <c r="F109" s="74">
        <v>6.2321978100922271E-2</v>
      </c>
      <c r="G109" s="74">
        <v>3.180327897401543</v>
      </c>
      <c r="H109" s="74">
        <v>11.09750697865042</v>
      </c>
      <c r="I109" s="74">
        <v>18.830749358742409</v>
      </c>
      <c r="J109" s="74">
        <v>24.999763238835129</v>
      </c>
      <c r="K109" s="74">
        <v>0.86419312794616276</v>
      </c>
      <c r="L109" s="74">
        <v>7.417709838485365</v>
      </c>
      <c r="M109" s="74">
        <v>10.904322424656209</v>
      </c>
      <c r="N109" s="74">
        <v>27.000893397292124</v>
      </c>
      <c r="O109" s="74">
        <v>47.943019906382801</v>
      </c>
      <c r="P109" s="74">
        <v>4.0889068605509467</v>
      </c>
      <c r="Q109" s="74">
        <v>6.0628639834062676</v>
      </c>
      <c r="R109" s="74">
        <v>7.7764074606519928</v>
      </c>
      <c r="S109" s="74">
        <v>60.540072016518117</v>
      </c>
      <c r="T109" s="74">
        <v>18.503492659180203</v>
      </c>
      <c r="U109" s="74">
        <v>74.508044096958031</v>
      </c>
      <c r="V109" s="74">
        <v>15.453722732326714</v>
      </c>
      <c r="W109" s="74">
        <v>20.707064622154853</v>
      </c>
      <c r="X109" s="74">
        <v>57.157553860065974</v>
      </c>
      <c r="Y109" s="74">
        <v>26.296340736201252</v>
      </c>
      <c r="Z109" s="74">
        <v>3.5444265112916096</v>
      </c>
      <c r="AA109" s="74">
        <v>0</v>
      </c>
      <c r="AB109" s="74">
        <v>62.541403742583896</v>
      </c>
      <c r="AC109" s="74">
        <v>13.572323871236321</v>
      </c>
      <c r="AD109" s="74">
        <v>62.270593132179684</v>
      </c>
      <c r="AE109" s="74">
        <v>96.436336487476012</v>
      </c>
      <c r="AF109" s="74">
        <v>14.809805479269038</v>
      </c>
      <c r="AG109" s="74">
        <v>93.052828533262783</v>
      </c>
      <c r="AH109" s="74">
        <v>129.92201601257466</v>
      </c>
      <c r="AI109" s="74">
        <v>43.911473299419413</v>
      </c>
      <c r="AJ109" s="74">
        <v>312.8192792335168</v>
      </c>
      <c r="AK109" s="74">
        <v>131.36050202047625</v>
      </c>
      <c r="AL109" s="74">
        <v>112.31848948322543</v>
      </c>
      <c r="AM109" s="74">
        <v>8.2380029738963998</v>
      </c>
      <c r="AN109" s="74">
        <v>6.8808833565570939</v>
      </c>
      <c r="AO109" s="74">
        <v>24.996496679040746</v>
      </c>
      <c r="AP109" s="74">
        <v>43.750381224191393</v>
      </c>
      <c r="AQ109" s="74">
        <v>43.295963439514999</v>
      </c>
      <c r="AR109" s="74">
        <v>62.825960702153168</v>
      </c>
      <c r="AS109" s="74">
        <v>222.52650834036254</v>
      </c>
      <c r="AT109" s="74">
        <v>43.287473655304055</v>
      </c>
      <c r="AU109" s="74">
        <v>29.315984054356161</v>
      </c>
      <c r="AV109" s="74">
        <v>8.8112853338093586</v>
      </c>
      <c r="AW109" s="74">
        <v>6.0746173186671024</v>
      </c>
      <c r="AX109" s="74">
        <v>43.334806690808101</v>
      </c>
      <c r="AY109" s="74">
        <v>54.720071830347749</v>
      </c>
      <c r="AZ109" s="74">
        <v>8.6254251383129005E-2</v>
      </c>
      <c r="BA109" s="74">
        <v>19.800302565535056</v>
      </c>
      <c r="BB109" s="74">
        <v>75.418627139674655</v>
      </c>
      <c r="BC109" s="74">
        <v>315.6475736831066</v>
      </c>
      <c r="BD109" s="74">
        <v>31.254023783576862</v>
      </c>
      <c r="BE109" s="74">
        <v>69.686541569427646</v>
      </c>
      <c r="BF109" s="74">
        <v>62.87671696880944</v>
      </c>
      <c r="BG109" s="74">
        <v>0</v>
      </c>
      <c r="BH109" s="74">
        <v>0</v>
      </c>
      <c r="BI109" s="74">
        <v>1256.5234728362941</v>
      </c>
      <c r="BJ109" s="74">
        <v>0</v>
      </c>
      <c r="BK109" s="74">
        <v>0.16481776999894071</v>
      </c>
      <c r="BL109" s="74">
        <v>256.05153538436201</v>
      </c>
      <c r="BM109" s="74">
        <v>6.6714029781450093E-2</v>
      </c>
      <c r="BN109" s="74">
        <v>0</v>
      </c>
      <c r="BO109" s="74">
        <v>0</v>
      </c>
    </row>
    <row r="110" spans="1:67" x14ac:dyDescent="0.25">
      <c r="A110">
        <v>2014</v>
      </c>
      <c r="B110" s="68" t="s">
        <v>501</v>
      </c>
      <c r="C110" s="73" t="s">
        <v>564</v>
      </c>
      <c r="D110" s="68" t="s">
        <v>431</v>
      </c>
      <c r="E110" s="74">
        <v>1.8844980441951167</v>
      </c>
      <c r="F110" s="74">
        <v>1.0813847765508013</v>
      </c>
      <c r="G110" s="74">
        <v>13.276943655316765</v>
      </c>
      <c r="H110" s="74">
        <v>0.49275926389523322</v>
      </c>
      <c r="I110" s="74">
        <v>22.561013511599853</v>
      </c>
      <c r="J110" s="74">
        <v>10.892402275003178</v>
      </c>
      <c r="K110" s="74">
        <v>3.9062186367243048</v>
      </c>
      <c r="L110" s="74">
        <v>2.970831277540531</v>
      </c>
      <c r="M110" s="74">
        <v>2.4475854591315844</v>
      </c>
      <c r="N110" s="74">
        <v>165.19654907721289</v>
      </c>
      <c r="O110" s="74">
        <v>19.688685828234284</v>
      </c>
      <c r="P110" s="74">
        <v>6.6120957450369282</v>
      </c>
      <c r="Q110" s="74">
        <v>2.2771780447591952</v>
      </c>
      <c r="R110" s="74">
        <v>3.8629263730801102</v>
      </c>
      <c r="S110" s="74">
        <v>50.22601803910112</v>
      </c>
      <c r="T110" s="74">
        <v>9.3179464066487316</v>
      </c>
      <c r="U110" s="74">
        <v>51.964580818594257</v>
      </c>
      <c r="V110" s="74">
        <v>8.0020686183668843</v>
      </c>
      <c r="W110" s="74">
        <v>13.523414608526371</v>
      </c>
      <c r="X110" s="74">
        <v>29.271183725059242</v>
      </c>
      <c r="Y110" s="74">
        <v>9.0259508836386431</v>
      </c>
      <c r="Z110" s="74">
        <v>2.7170679334888415</v>
      </c>
      <c r="AA110" s="74">
        <v>0</v>
      </c>
      <c r="AB110" s="74">
        <v>69.836866026912119</v>
      </c>
      <c r="AC110" s="74">
        <v>5.4938898320795779</v>
      </c>
      <c r="AD110" s="74">
        <v>10.069946798210944</v>
      </c>
      <c r="AE110" s="74">
        <v>68.140745078299886</v>
      </c>
      <c r="AF110" s="74">
        <v>4.6690411964090686</v>
      </c>
      <c r="AG110" s="74">
        <v>29.334498043334978</v>
      </c>
      <c r="AH110" s="74">
        <v>40.974253006190622</v>
      </c>
      <c r="AI110" s="74">
        <v>14.331044759692716</v>
      </c>
      <c r="AJ110" s="74">
        <v>4.2849928396323422</v>
      </c>
      <c r="AK110" s="74">
        <v>102.20635265686109</v>
      </c>
      <c r="AL110" s="74">
        <v>16.677143693044769</v>
      </c>
      <c r="AM110" s="74">
        <v>3.5147253432548045</v>
      </c>
      <c r="AN110" s="74">
        <v>9.0788349041671097</v>
      </c>
      <c r="AO110" s="74">
        <v>10.565472711055056</v>
      </c>
      <c r="AP110" s="74">
        <v>15.598462276561644</v>
      </c>
      <c r="AQ110" s="74">
        <v>40.196451652092833</v>
      </c>
      <c r="AR110" s="74">
        <v>14.313562995579952</v>
      </c>
      <c r="AS110" s="74">
        <v>67.256233870407442</v>
      </c>
      <c r="AT110" s="74">
        <v>21.027742415294504</v>
      </c>
      <c r="AU110" s="74">
        <v>12.734624499702104</v>
      </c>
      <c r="AV110" s="74">
        <v>14.495473205801762</v>
      </c>
      <c r="AW110" s="74">
        <v>4.188389580383558</v>
      </c>
      <c r="AX110" s="74">
        <v>10.109692044325627</v>
      </c>
      <c r="AY110" s="74">
        <v>6.3770454383197839</v>
      </c>
      <c r="AZ110" s="74">
        <v>8.0992529471408878E-2</v>
      </c>
      <c r="BA110" s="74">
        <v>4.3347887728297589</v>
      </c>
      <c r="BB110" s="74">
        <v>14.575759163095334</v>
      </c>
      <c r="BC110" s="74">
        <v>17.445042445104512</v>
      </c>
      <c r="BD110" s="74">
        <v>13.118321926129349</v>
      </c>
      <c r="BE110" s="74">
        <v>13.754413070035316</v>
      </c>
      <c r="BF110" s="74">
        <v>14.493234788200162</v>
      </c>
      <c r="BG110" s="74">
        <v>0</v>
      </c>
      <c r="BH110" s="74">
        <v>0</v>
      </c>
      <c r="BI110" s="74">
        <v>94.708406791533079</v>
      </c>
      <c r="BJ110" s="74">
        <v>0</v>
      </c>
      <c r="BK110" s="74">
        <v>168.19707919207343</v>
      </c>
      <c r="BL110" s="74">
        <v>306.11274583139817</v>
      </c>
      <c r="BM110" s="74">
        <v>6.1172883739958862E-2</v>
      </c>
      <c r="BN110" s="74">
        <v>0</v>
      </c>
      <c r="BO110" s="74">
        <v>0</v>
      </c>
    </row>
    <row r="111" spans="1:67" x14ac:dyDescent="0.25">
      <c r="A111">
        <v>2014</v>
      </c>
      <c r="B111" s="68" t="s">
        <v>502</v>
      </c>
      <c r="C111" s="73" t="s">
        <v>565</v>
      </c>
      <c r="D111" s="68" t="s">
        <v>431</v>
      </c>
      <c r="E111" s="74">
        <v>0.4296867235710049</v>
      </c>
      <c r="F111" s="74">
        <v>5.669968383586569E-2</v>
      </c>
      <c r="G111" s="74">
        <v>8.1401535313785606E-2</v>
      </c>
      <c r="H111" s="74">
        <v>8.281088333198644E-2</v>
      </c>
      <c r="I111" s="74">
        <v>4.9717854899005314</v>
      </c>
      <c r="J111" s="74">
        <v>4.0891178236773866</v>
      </c>
      <c r="K111" s="74">
        <v>0.17673832490197142</v>
      </c>
      <c r="L111" s="74">
        <v>0.97647256185720699</v>
      </c>
      <c r="M111" s="74">
        <v>0.79489563592028112</v>
      </c>
      <c r="N111" s="74">
        <v>8.5234630788058041</v>
      </c>
      <c r="O111" s="74">
        <v>11.693683014411775</v>
      </c>
      <c r="P111" s="74">
        <v>3.287856817107965</v>
      </c>
      <c r="Q111" s="74">
        <v>1.0219706045163495</v>
      </c>
      <c r="R111" s="74">
        <v>0.8791651283181825</v>
      </c>
      <c r="S111" s="74">
        <v>8.3236438216729773</v>
      </c>
      <c r="T111" s="74">
        <v>4.2840523607490635</v>
      </c>
      <c r="U111" s="74">
        <v>37.670760184792698</v>
      </c>
      <c r="V111" s="74">
        <v>4.4207658341165272</v>
      </c>
      <c r="W111" s="74">
        <v>11.001928692482057</v>
      </c>
      <c r="X111" s="74">
        <v>16.670369812212545</v>
      </c>
      <c r="Y111" s="74">
        <v>7.1071945822321858</v>
      </c>
      <c r="Z111" s="74">
        <v>0.86994314851221088</v>
      </c>
      <c r="AA111" s="74">
        <v>0</v>
      </c>
      <c r="AB111" s="74">
        <v>4.5326216708810438</v>
      </c>
      <c r="AC111" s="74">
        <v>1.8034492176231738</v>
      </c>
      <c r="AD111" s="74">
        <v>3.8019679365531838</v>
      </c>
      <c r="AE111" s="74">
        <v>25.961572619850099</v>
      </c>
      <c r="AF111" s="74">
        <v>2.5111732266840612</v>
      </c>
      <c r="AG111" s="74">
        <v>15.777947919835038</v>
      </c>
      <c r="AH111" s="74">
        <v>22.031820617924712</v>
      </c>
      <c r="AI111" s="74">
        <v>2.0808107090237131</v>
      </c>
      <c r="AJ111" s="74">
        <v>0.46431828277088644</v>
      </c>
      <c r="AK111" s="74">
        <v>0.48249321232244846</v>
      </c>
      <c r="AL111" s="74">
        <v>6.7703029177838134</v>
      </c>
      <c r="AM111" s="74">
        <v>0.35627027224020347</v>
      </c>
      <c r="AN111" s="74">
        <v>2.2786150823369535</v>
      </c>
      <c r="AO111" s="74">
        <v>3.1713558289584167</v>
      </c>
      <c r="AP111" s="74">
        <v>4.6406928830277705</v>
      </c>
      <c r="AQ111" s="74">
        <v>3.4453231479324091</v>
      </c>
      <c r="AR111" s="74">
        <v>6.8808867936125298</v>
      </c>
      <c r="AS111" s="74">
        <v>26.183354044238403</v>
      </c>
      <c r="AT111" s="74">
        <v>6.8579910307524843</v>
      </c>
      <c r="AU111" s="74">
        <v>3.4762811370432276</v>
      </c>
      <c r="AV111" s="74">
        <v>0.90639573177377386</v>
      </c>
      <c r="AW111" s="74">
        <v>3.0402325135740869</v>
      </c>
      <c r="AX111" s="74">
        <v>4.048767214236312</v>
      </c>
      <c r="AY111" s="74">
        <v>3.7185039542056804</v>
      </c>
      <c r="AZ111" s="74">
        <v>2.4639172348127722E-2</v>
      </c>
      <c r="BA111" s="74">
        <v>1.8916990557992897</v>
      </c>
      <c r="BB111" s="74">
        <v>3.1341590101524353</v>
      </c>
      <c r="BC111" s="74">
        <v>19.025347664595387</v>
      </c>
      <c r="BD111" s="74">
        <v>6.2605314076584211</v>
      </c>
      <c r="BE111" s="74">
        <v>1.4779476915760132</v>
      </c>
      <c r="BF111" s="74">
        <v>5.5026442362203642</v>
      </c>
      <c r="BG111" s="74">
        <v>0</v>
      </c>
      <c r="BH111" s="74">
        <v>0</v>
      </c>
      <c r="BI111" s="74">
        <v>55.727133350341873</v>
      </c>
      <c r="BJ111" s="74">
        <v>0</v>
      </c>
      <c r="BK111" s="74">
        <v>25.783440958509512</v>
      </c>
      <c r="BL111" s="74">
        <v>480.53288075112351</v>
      </c>
      <c r="BM111" s="74">
        <v>5.5745668830788207E-2</v>
      </c>
      <c r="BN111" s="74">
        <v>0</v>
      </c>
      <c r="BO111" s="74">
        <v>0</v>
      </c>
    </row>
    <row r="112" spans="1:67" x14ac:dyDescent="0.25">
      <c r="A112">
        <v>2014</v>
      </c>
      <c r="B112" s="68" t="s">
        <v>503</v>
      </c>
      <c r="C112" s="73" t="s">
        <v>566</v>
      </c>
      <c r="D112" s="68" t="s">
        <v>431</v>
      </c>
      <c r="E112" s="74">
        <v>0.78318153819219583</v>
      </c>
      <c r="F112" s="74">
        <v>6.2174741616714907E-2</v>
      </c>
      <c r="G112" s="74">
        <v>0.13064107470958652</v>
      </c>
      <c r="H112" s="74">
        <v>0.12583277643869412</v>
      </c>
      <c r="I112" s="74">
        <v>3.8230139547427191</v>
      </c>
      <c r="J112" s="74">
        <v>5.3910005178155744</v>
      </c>
      <c r="K112" s="74">
        <v>0.24533555142406657</v>
      </c>
      <c r="L112" s="74">
        <v>0.62227191361965506</v>
      </c>
      <c r="M112" s="74">
        <v>0.29148345299463796</v>
      </c>
      <c r="N112" s="74">
        <v>1.527243589896542</v>
      </c>
      <c r="O112" s="74">
        <v>4.4879707235383623</v>
      </c>
      <c r="P112" s="74">
        <v>2.1601105210793996</v>
      </c>
      <c r="Q112" s="74">
        <v>0.69973794801520395</v>
      </c>
      <c r="R112" s="74">
        <v>0.52964460187473139</v>
      </c>
      <c r="S112" s="74">
        <v>4.0115052173955217</v>
      </c>
      <c r="T112" s="74">
        <v>3.2818488573436504</v>
      </c>
      <c r="U112" s="74">
        <v>44.402735343303448</v>
      </c>
      <c r="V112" s="74">
        <v>4.7944472854369842</v>
      </c>
      <c r="W112" s="74">
        <v>6.8192321856896694</v>
      </c>
      <c r="X112" s="74">
        <v>9.1038823796570298</v>
      </c>
      <c r="Y112" s="74">
        <v>6.7551000845500129</v>
      </c>
      <c r="Z112" s="74">
        <v>1.7209781542167604</v>
      </c>
      <c r="AA112" s="74">
        <v>0</v>
      </c>
      <c r="AB112" s="74">
        <v>2.3592856005501508</v>
      </c>
      <c r="AC112" s="74">
        <v>1.154072213633377</v>
      </c>
      <c r="AD112" s="74">
        <v>2.3430227726241695</v>
      </c>
      <c r="AE112" s="74">
        <v>13.260572993405608</v>
      </c>
      <c r="AF112" s="74">
        <v>0.85230296144394502</v>
      </c>
      <c r="AG112" s="74">
        <v>5.3563069883626424</v>
      </c>
      <c r="AH112" s="74">
        <v>7.69976838284013</v>
      </c>
      <c r="AI112" s="74">
        <v>2.4372022005696126</v>
      </c>
      <c r="AJ112" s="74">
        <v>1.2934547964951557</v>
      </c>
      <c r="AK112" s="74">
        <v>0.76178031888404241</v>
      </c>
      <c r="AL112" s="74">
        <v>3.5909518425175122</v>
      </c>
      <c r="AM112" s="74">
        <v>0.34364859126129721</v>
      </c>
      <c r="AN112" s="74">
        <v>1.4995350047011753</v>
      </c>
      <c r="AO112" s="74">
        <v>1.2469720929947066</v>
      </c>
      <c r="AP112" s="74">
        <v>2.0316154261071255</v>
      </c>
      <c r="AQ112" s="74">
        <v>2.0939625654841358</v>
      </c>
      <c r="AR112" s="74">
        <v>4.4962693329229957</v>
      </c>
      <c r="AS112" s="74">
        <v>9.527311430022035</v>
      </c>
      <c r="AT112" s="74">
        <v>2.3108112111085712</v>
      </c>
      <c r="AU112" s="74">
        <v>1.4836191678754289</v>
      </c>
      <c r="AV112" s="74">
        <v>0.50177345804717177</v>
      </c>
      <c r="AW112" s="74">
        <v>0.65226855251767402</v>
      </c>
      <c r="AX112" s="74">
        <v>2.1187190970646768</v>
      </c>
      <c r="AY112" s="74">
        <v>1.7582583084411278</v>
      </c>
      <c r="AZ112" s="74">
        <v>1.4387488882023888E-2</v>
      </c>
      <c r="BA112" s="74">
        <v>1.0829041878923413</v>
      </c>
      <c r="BB112" s="74">
        <v>2.6485859933381235</v>
      </c>
      <c r="BC112" s="74">
        <v>6.168278790264436</v>
      </c>
      <c r="BD112" s="74">
        <v>3.9946624040851986</v>
      </c>
      <c r="BE112" s="74">
        <v>4.3659873094207171</v>
      </c>
      <c r="BF112" s="74">
        <v>2.7322424513932093</v>
      </c>
      <c r="BG112" s="74">
        <v>0</v>
      </c>
      <c r="BH112" s="74">
        <v>0</v>
      </c>
      <c r="BI112" s="74">
        <v>41.079561909877405</v>
      </c>
      <c r="BJ112" s="74">
        <v>0</v>
      </c>
      <c r="BK112" s="74">
        <v>8.9525190132303099</v>
      </c>
      <c r="BL112" s="74">
        <v>122.43638184745237</v>
      </c>
      <c r="BM112" s="74">
        <v>0.55545205375097229</v>
      </c>
      <c r="BN112" s="74">
        <v>0</v>
      </c>
      <c r="BO112" s="74">
        <v>0</v>
      </c>
    </row>
    <row r="113" spans="1:67" x14ac:dyDescent="0.25">
      <c r="A113">
        <v>2014</v>
      </c>
      <c r="B113" s="68" t="s">
        <v>504</v>
      </c>
      <c r="C113" s="73" t="s">
        <v>567</v>
      </c>
      <c r="D113" s="68" t="s">
        <v>431</v>
      </c>
      <c r="E113" s="74">
        <v>1.3867410449060604</v>
      </c>
      <c r="F113" s="74">
        <v>7.3400733838791532E-2</v>
      </c>
      <c r="G113" s="74">
        <v>0.31837762311696827</v>
      </c>
      <c r="H113" s="74">
        <v>0.20824169340677476</v>
      </c>
      <c r="I113" s="74">
        <v>5.3346943146870238</v>
      </c>
      <c r="J113" s="74">
        <v>4.3270125388073843</v>
      </c>
      <c r="K113" s="74">
        <v>0.22395220505102176</v>
      </c>
      <c r="L113" s="74">
        <v>0.7459083961503149</v>
      </c>
      <c r="M113" s="74">
        <v>0.55339470864967677</v>
      </c>
      <c r="N113" s="74">
        <v>3.4753220602661723</v>
      </c>
      <c r="O113" s="74">
        <v>7.1898532861746336</v>
      </c>
      <c r="P113" s="74">
        <v>1.1415529660158628</v>
      </c>
      <c r="Q113" s="74">
        <v>0.62518019848512707</v>
      </c>
      <c r="R113" s="74">
        <v>1.1641327180155661</v>
      </c>
      <c r="S113" s="74">
        <v>6.5353399888971859</v>
      </c>
      <c r="T113" s="74">
        <v>3.4289966005736474</v>
      </c>
      <c r="U113" s="74">
        <v>14.592601507091725</v>
      </c>
      <c r="V113" s="74">
        <v>2.4094738035205863</v>
      </c>
      <c r="W113" s="74">
        <v>4.6113061570430904</v>
      </c>
      <c r="X113" s="74">
        <v>8.8598101502801185</v>
      </c>
      <c r="Y113" s="74">
        <v>3.2269285514539989</v>
      </c>
      <c r="Z113" s="74">
        <v>0.84203867751802897</v>
      </c>
      <c r="AA113" s="74">
        <v>0</v>
      </c>
      <c r="AB113" s="74">
        <v>3.8005274912325859</v>
      </c>
      <c r="AC113" s="74">
        <v>2.0119756211109321</v>
      </c>
      <c r="AD113" s="74">
        <v>5.075640643216115</v>
      </c>
      <c r="AE113" s="74">
        <v>15.27731534749522</v>
      </c>
      <c r="AF113" s="74">
        <v>1.8679989157722594</v>
      </c>
      <c r="AG113" s="74">
        <v>11.736466011635066</v>
      </c>
      <c r="AH113" s="74">
        <v>16.443123269031474</v>
      </c>
      <c r="AI113" s="74">
        <v>17.445664166739665</v>
      </c>
      <c r="AJ113" s="74">
        <v>1.6403126449768572</v>
      </c>
      <c r="AK113" s="74">
        <v>0.82837371726489972</v>
      </c>
      <c r="AL113" s="74">
        <v>9.0891644401973544</v>
      </c>
      <c r="AM113" s="74">
        <v>0.86121853314362906</v>
      </c>
      <c r="AN113" s="74">
        <v>2.5002847916200599</v>
      </c>
      <c r="AO113" s="74">
        <v>2.6741469440280055</v>
      </c>
      <c r="AP113" s="74">
        <v>3.9568064109215024</v>
      </c>
      <c r="AQ113" s="74">
        <v>2.910017887605203</v>
      </c>
      <c r="AR113" s="74">
        <v>5.5490273623769557</v>
      </c>
      <c r="AS113" s="74">
        <v>23.40146823277713</v>
      </c>
      <c r="AT113" s="74">
        <v>8.5858661885093159</v>
      </c>
      <c r="AU113" s="74">
        <v>3.5884961660200645</v>
      </c>
      <c r="AV113" s="74">
        <v>1.0719677251786719</v>
      </c>
      <c r="AW113" s="74">
        <v>2.204789029247809</v>
      </c>
      <c r="AX113" s="74">
        <v>4.6973275093638005</v>
      </c>
      <c r="AY113" s="74">
        <v>4.3171666068064276</v>
      </c>
      <c r="AZ113" s="74">
        <v>3.4359355427156138E-2</v>
      </c>
      <c r="BA113" s="74">
        <v>2.5504620820278481</v>
      </c>
      <c r="BB113" s="74">
        <v>8.1906311836754888</v>
      </c>
      <c r="BC113" s="74">
        <v>25.079105756714696</v>
      </c>
      <c r="BD113" s="74">
        <v>14.332307360214815</v>
      </c>
      <c r="BE113" s="74">
        <v>12.127239168826549</v>
      </c>
      <c r="BF113" s="74">
        <v>7.2200402293473918</v>
      </c>
      <c r="BG113" s="74">
        <v>0</v>
      </c>
      <c r="BH113" s="74">
        <v>0</v>
      </c>
      <c r="BI113" s="74">
        <v>323.55931897812712</v>
      </c>
      <c r="BJ113" s="74">
        <v>0</v>
      </c>
      <c r="BK113" s="74">
        <v>115.55685311819164</v>
      </c>
      <c r="BL113" s="74">
        <v>36.659154848681084</v>
      </c>
      <c r="BM113" s="74">
        <v>5.6232818290991388E-2</v>
      </c>
      <c r="BN113" s="74">
        <v>0</v>
      </c>
      <c r="BO113" s="74">
        <v>0</v>
      </c>
    </row>
    <row r="114" spans="1:67" x14ac:dyDescent="0.25">
      <c r="A114">
        <v>2014</v>
      </c>
      <c r="B114" s="68" t="s">
        <v>505</v>
      </c>
      <c r="C114" s="73" t="s">
        <v>568</v>
      </c>
      <c r="D114" s="68" t="s">
        <v>431</v>
      </c>
      <c r="E114" s="74">
        <v>9.5298649327906003E-4</v>
      </c>
      <c r="F114" s="74">
        <v>7.6942719098873448E-5</v>
      </c>
      <c r="G114" s="74">
        <v>2.0352833334628321E-4</v>
      </c>
      <c r="H114" s="74">
        <v>2.5064456324024352E-4</v>
      </c>
      <c r="I114" s="74">
        <v>7.8922228440569155E-3</v>
      </c>
      <c r="J114" s="74">
        <v>5.3320183974626487E-3</v>
      </c>
      <c r="K114" s="74">
        <v>2.2393875575156931E-4</v>
      </c>
      <c r="L114" s="74">
        <v>1.2050805826544578E-3</v>
      </c>
      <c r="M114" s="74">
        <v>1.0085138222474448E-3</v>
      </c>
      <c r="N114" s="74">
        <v>4.9534612802357332E-3</v>
      </c>
      <c r="O114" s="74">
        <v>1.1272892215369475E-2</v>
      </c>
      <c r="P114" s="74">
        <v>3.1163099275125583E-3</v>
      </c>
      <c r="Q114" s="74">
        <v>1.1015956713753582E-3</v>
      </c>
      <c r="R114" s="74">
        <v>1.0908915508215946E-3</v>
      </c>
      <c r="S114" s="74">
        <v>7.6664165847359677E-3</v>
      </c>
      <c r="T114" s="74">
        <v>4.4712415844723238E-3</v>
      </c>
      <c r="U114" s="74">
        <v>2.8173741514053979E-2</v>
      </c>
      <c r="V114" s="74">
        <v>4.5844951297549542E-3</v>
      </c>
      <c r="W114" s="74">
        <v>6.7068575341076306E-3</v>
      </c>
      <c r="X114" s="74">
        <v>1.575704774977673E-2</v>
      </c>
      <c r="Y114" s="74">
        <v>4.4800833344916281E-3</v>
      </c>
      <c r="Z114" s="74">
        <v>1.4802724479019978E-3</v>
      </c>
      <c r="AA114" s="74">
        <v>0</v>
      </c>
      <c r="AB114" s="74">
        <v>5.2137158133029587E-3</v>
      </c>
      <c r="AC114" s="74">
        <v>1.6978684542605579E-3</v>
      </c>
      <c r="AD114" s="74">
        <v>4.5074111200553851E-3</v>
      </c>
      <c r="AE114" s="74">
        <v>2.8352886298838316E-2</v>
      </c>
      <c r="AF114" s="74">
        <v>2.0479097235905231E-3</v>
      </c>
      <c r="AG114" s="74">
        <v>1.2922028463055672E-2</v>
      </c>
      <c r="AH114" s="74">
        <v>1.8619575574280109E-2</v>
      </c>
      <c r="AI114" s="74">
        <v>5.206239633433184E-3</v>
      </c>
      <c r="AJ114" s="74">
        <v>4.0601356333412712E-3</v>
      </c>
      <c r="AK114" s="74">
        <v>1.898616353026216E-3</v>
      </c>
      <c r="AL114" s="74">
        <v>9.8923884698888347E-3</v>
      </c>
      <c r="AM114" s="74">
        <v>6.1905047824683114E-4</v>
      </c>
      <c r="AN114" s="74">
        <v>3.1793978027026635E-3</v>
      </c>
      <c r="AO114" s="74">
        <v>5.1576192507994771E-3</v>
      </c>
      <c r="AP114" s="74">
        <v>6.1761395562305883E-3</v>
      </c>
      <c r="AQ114" s="74">
        <v>5.8773231553244307E-3</v>
      </c>
      <c r="AR114" s="74">
        <v>1.0584589954885657E-2</v>
      </c>
      <c r="AS114" s="74">
        <v>3.125518836454981E-2</v>
      </c>
      <c r="AT114" s="74">
        <v>9.1532436725452228E-3</v>
      </c>
      <c r="AU114" s="74">
        <v>5.3291370616461459E-3</v>
      </c>
      <c r="AV114" s="74">
        <v>1.3574579524386868E-3</v>
      </c>
      <c r="AW114" s="74">
        <v>1.2867055163718645E-3</v>
      </c>
      <c r="AX114" s="74">
        <v>5.2395818415319232E-3</v>
      </c>
      <c r="AY114" s="74">
        <v>5.3234983717724586E-3</v>
      </c>
      <c r="AZ114" s="74">
        <v>6.5414003657775913E-5</v>
      </c>
      <c r="BA114" s="74">
        <v>2.6588017060465005E-3</v>
      </c>
      <c r="BB114" s="74">
        <v>6.4976567000763173E-3</v>
      </c>
      <c r="BC114" s="74">
        <v>1.7719720470045695E-2</v>
      </c>
      <c r="BD114" s="74">
        <v>1.0585196728894929E-2</v>
      </c>
      <c r="BE114" s="74">
        <v>5.4238371898067588E-3</v>
      </c>
      <c r="BF114" s="74">
        <v>7.1409336102231744E-3</v>
      </c>
      <c r="BG114" s="74">
        <v>0</v>
      </c>
      <c r="BH114" s="74">
        <v>0</v>
      </c>
      <c r="BI114" s="74">
        <v>0.11645404794485778</v>
      </c>
      <c r="BJ114" s="74">
        <v>0</v>
      </c>
      <c r="BK114" s="74">
        <v>7.2953410606523082E-3</v>
      </c>
      <c r="BL114" s="74">
        <v>9.577328800299037E-2</v>
      </c>
      <c r="BM114" s="74">
        <v>1.4713326939989153E-5</v>
      </c>
      <c r="BN114" s="74">
        <v>0</v>
      </c>
      <c r="BO114" s="74">
        <v>0</v>
      </c>
    </row>
    <row r="115" spans="1:67" x14ac:dyDescent="0.25">
      <c r="A115">
        <v>2014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25">
      <c r="A116">
        <v>2014</v>
      </c>
      <c r="B116" s="75" t="s">
        <v>577</v>
      </c>
      <c r="C116" s="75" t="s">
        <v>578</v>
      </c>
      <c r="D116" s="68" t="s">
        <v>579</v>
      </c>
      <c r="E116" s="74">
        <v>21340.996526321709</v>
      </c>
      <c r="F116" s="74">
        <v>1516.7418442347735</v>
      </c>
      <c r="G116" s="74">
        <v>2318.567334933955</v>
      </c>
      <c r="H116" s="74">
        <v>1812.3487253244675</v>
      </c>
      <c r="I116" s="74">
        <v>84890.036528754019</v>
      </c>
      <c r="J116" s="74">
        <v>59255.986670860577</v>
      </c>
      <c r="K116" s="74">
        <v>4213.9504405518765</v>
      </c>
      <c r="L116" s="74">
        <v>14645.404491028074</v>
      </c>
      <c r="M116" s="74">
        <v>7354.4777287341167</v>
      </c>
      <c r="N116" s="74">
        <v>113446.07105428303</v>
      </c>
      <c r="O116" s="74">
        <v>154009.11548574941</v>
      </c>
      <c r="P116" s="74">
        <v>29552.534262706595</v>
      </c>
      <c r="Q116" s="74">
        <v>15652.967451685425</v>
      </c>
      <c r="R116" s="74">
        <v>11140.536491259178</v>
      </c>
      <c r="S116" s="74">
        <v>114901.47619038129</v>
      </c>
      <c r="T116" s="74">
        <v>63537.636404059864</v>
      </c>
      <c r="U116" s="74">
        <v>219312.58815831691</v>
      </c>
      <c r="V116" s="74">
        <v>57621.726008046244</v>
      </c>
      <c r="W116" s="74">
        <v>79713.296388117626</v>
      </c>
      <c r="X116" s="74">
        <v>110283.85747373462</v>
      </c>
      <c r="Y116" s="74">
        <v>79032.447807243327</v>
      </c>
      <c r="Z116" s="74">
        <v>15169.313652701783</v>
      </c>
      <c r="AA116" s="74">
        <v>0</v>
      </c>
      <c r="AB116" s="74">
        <v>71365.095111341827</v>
      </c>
      <c r="AC116" s="74">
        <v>13265.118414090317</v>
      </c>
      <c r="AD116" s="74">
        <v>14029.58255837843</v>
      </c>
      <c r="AE116" s="74">
        <v>121774.47065537127</v>
      </c>
      <c r="AF116" s="74">
        <v>5047.8965904386314</v>
      </c>
      <c r="AG116" s="74">
        <v>31671.766181177347</v>
      </c>
      <c r="AH116" s="74">
        <v>44220.782359616169</v>
      </c>
      <c r="AI116" s="74">
        <v>36157.79718274084</v>
      </c>
      <c r="AJ116" s="74">
        <v>7999.2261167172237</v>
      </c>
      <c r="AK116" s="74">
        <v>8793.8626432810252</v>
      </c>
      <c r="AL116" s="74">
        <v>23899.60771772093</v>
      </c>
      <c r="AM116" s="74">
        <v>3156.3737255505021</v>
      </c>
      <c r="AN116" s="74">
        <v>34210.073357226618</v>
      </c>
      <c r="AO116" s="74">
        <v>13008.363918921665</v>
      </c>
      <c r="AP116" s="74">
        <v>29085.506538541835</v>
      </c>
      <c r="AQ116" s="74">
        <v>8396.0354472001036</v>
      </c>
      <c r="AR116" s="74">
        <v>11925.66311673388</v>
      </c>
      <c r="AS116" s="74">
        <v>43222.861171534554</v>
      </c>
      <c r="AT116" s="74">
        <v>11247.732560118255</v>
      </c>
      <c r="AU116" s="74">
        <v>7564.4328837316107</v>
      </c>
      <c r="AV116" s="74">
        <v>26328.154536051181</v>
      </c>
      <c r="AW116" s="74">
        <v>7285.9422139632998</v>
      </c>
      <c r="AX116" s="74">
        <v>11613.390950163081</v>
      </c>
      <c r="AY116" s="74">
        <v>16289.718823667945</v>
      </c>
      <c r="AZ116" s="74">
        <v>940.23124717516521</v>
      </c>
      <c r="BA116" s="74">
        <v>7659.2221729376406</v>
      </c>
      <c r="BB116" s="74">
        <v>18541.94155573695</v>
      </c>
      <c r="BC116" s="74">
        <v>36842.179351685627</v>
      </c>
      <c r="BD116" s="74">
        <v>27290.549692539607</v>
      </c>
      <c r="BE116" s="74">
        <v>48853.032389871929</v>
      </c>
      <c r="BF116" s="74">
        <v>34848.716852797217</v>
      </c>
      <c r="BG116" s="74">
        <v>0</v>
      </c>
      <c r="BH116" s="74">
        <v>0</v>
      </c>
      <c r="BI116" s="74">
        <v>642202.76995250129</v>
      </c>
      <c r="BJ116" s="74">
        <v>0</v>
      </c>
      <c r="BK116" s="74">
        <v>211446.59155294774</v>
      </c>
      <c r="BL116" s="74">
        <v>377036.77166713687</v>
      </c>
      <c r="BM116" s="74">
        <v>663.886212538976</v>
      </c>
      <c r="BN116" s="74">
        <v>0</v>
      </c>
      <c r="BO116" s="74">
        <v>0</v>
      </c>
    </row>
    <row r="117" spans="1:67" x14ac:dyDescent="0.25">
      <c r="A117">
        <v>2014</v>
      </c>
      <c r="B117" s="76" t="s">
        <v>580</v>
      </c>
      <c r="C117" s="76" t="s">
        <v>581</v>
      </c>
      <c r="D117" s="68" t="s">
        <v>579</v>
      </c>
      <c r="E117" s="74">
        <v>297.12292488059614</v>
      </c>
      <c r="F117" s="74">
        <v>27.501972220480479</v>
      </c>
      <c r="G117" s="74">
        <v>69.869329162885251</v>
      </c>
      <c r="H117" s="74">
        <v>81.506589459045415</v>
      </c>
      <c r="I117" s="74">
        <v>1242.0892759430283</v>
      </c>
      <c r="J117" s="74">
        <v>580.71793150472297</v>
      </c>
      <c r="K117" s="74">
        <v>26.916998898356059</v>
      </c>
      <c r="L117" s="74">
        <v>57.868687016898647</v>
      </c>
      <c r="M117" s="74">
        <v>34.801017289860134</v>
      </c>
      <c r="N117" s="74">
        <v>1491.3122148775585</v>
      </c>
      <c r="O117" s="74">
        <v>811.03607979162507</v>
      </c>
      <c r="P117" s="74">
        <v>347.56960256111972</v>
      </c>
      <c r="Q117" s="74">
        <v>103.98869149478831</v>
      </c>
      <c r="R117" s="74">
        <v>150.78099114144692</v>
      </c>
      <c r="S117" s="74">
        <v>208.88122157960251</v>
      </c>
      <c r="T117" s="74">
        <v>281.29120414487534</v>
      </c>
      <c r="U117" s="74">
        <v>864.68924835339703</v>
      </c>
      <c r="V117" s="74">
        <v>303.27716231243437</v>
      </c>
      <c r="W117" s="74">
        <v>515.64979402148595</v>
      </c>
      <c r="X117" s="74">
        <v>438.84992354935906</v>
      </c>
      <c r="Y117" s="74">
        <v>206.78802305047057</v>
      </c>
      <c r="Z117" s="74">
        <v>91.249477386793217</v>
      </c>
      <c r="AA117" s="74">
        <v>0</v>
      </c>
      <c r="AB117" s="74">
        <v>2884.6720824750741</v>
      </c>
      <c r="AC117" s="74">
        <v>1046.4779266319897</v>
      </c>
      <c r="AD117" s="74">
        <v>931.05928969973581</v>
      </c>
      <c r="AE117" s="74">
        <v>2555.6184931238167</v>
      </c>
      <c r="AF117" s="74">
        <v>69.137107718636997</v>
      </c>
      <c r="AG117" s="74">
        <v>433.78563316902211</v>
      </c>
      <c r="AH117" s="74">
        <v>605.66025621704898</v>
      </c>
      <c r="AI117" s="74">
        <v>5295.8451738802742</v>
      </c>
      <c r="AJ117" s="74">
        <v>226.11243574291169</v>
      </c>
      <c r="AK117" s="74">
        <v>17.920016092447167</v>
      </c>
      <c r="AL117" s="74">
        <v>386.7498786921235</v>
      </c>
      <c r="AM117" s="74">
        <v>163.58833502617159</v>
      </c>
      <c r="AN117" s="74">
        <v>1607.9603908272363</v>
      </c>
      <c r="AO117" s="74">
        <v>718.03118610912895</v>
      </c>
      <c r="AP117" s="74">
        <v>669.40184850922435</v>
      </c>
      <c r="AQ117" s="74">
        <v>42.658540456478612</v>
      </c>
      <c r="AR117" s="74">
        <v>70.9591293576092</v>
      </c>
      <c r="AS117" s="74">
        <v>2504.2827859418712</v>
      </c>
      <c r="AT117" s="74">
        <v>1016.6348263895715</v>
      </c>
      <c r="AU117" s="74">
        <v>747.14975753459146</v>
      </c>
      <c r="AV117" s="74">
        <v>605.70360443304583</v>
      </c>
      <c r="AW117" s="74">
        <v>172.46697143216701</v>
      </c>
      <c r="AX117" s="74">
        <v>794.15485342159889</v>
      </c>
      <c r="AY117" s="74">
        <v>1041.9609619237256</v>
      </c>
      <c r="AZ117" s="74">
        <v>1.3907861057411097</v>
      </c>
      <c r="BA117" s="74">
        <v>95.856992156251167</v>
      </c>
      <c r="BB117" s="74">
        <v>1135.9603750971519</v>
      </c>
      <c r="BC117" s="74">
        <v>2130.6904327342463</v>
      </c>
      <c r="BD117" s="74">
        <v>1693.4950723901491</v>
      </c>
      <c r="BE117" s="74">
        <v>2926.3553753040819</v>
      </c>
      <c r="BF117" s="74">
        <v>918.0574983690035</v>
      </c>
      <c r="BG117" s="74">
        <v>0</v>
      </c>
      <c r="BH117" s="74">
        <v>0</v>
      </c>
      <c r="BI117" s="74">
        <v>52164.395460352694</v>
      </c>
      <c r="BJ117" s="74">
        <v>0</v>
      </c>
      <c r="BK117" s="74">
        <v>0</v>
      </c>
      <c r="BL117" s="74">
        <v>30346.397280133631</v>
      </c>
      <c r="BM117" s="74">
        <v>47.93060941072978</v>
      </c>
      <c r="BN117" s="74">
        <v>0</v>
      </c>
      <c r="BO117" s="74">
        <v>0</v>
      </c>
    </row>
    <row r="118" spans="1:67" x14ac:dyDescent="0.25">
      <c r="A118">
        <v>2014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25">
      <c r="A119">
        <v>2014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22382.422096500002</v>
      </c>
      <c r="BJ119" s="74">
        <v>0</v>
      </c>
      <c r="BK119" s="74">
        <v>0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25">
      <c r="A120">
        <v>2014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-14115.878328000001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25">
      <c r="A121">
        <v>2014</v>
      </c>
      <c r="B121" s="75" t="s">
        <v>588</v>
      </c>
      <c r="C121" s="75" t="s">
        <v>589</v>
      </c>
      <c r="D121" s="68" t="s">
        <v>579</v>
      </c>
      <c r="E121" s="74">
        <v>25488.470353500001</v>
      </c>
      <c r="F121" s="74">
        <v>1825.4995080000001</v>
      </c>
      <c r="G121" s="74">
        <v>2823.023604</v>
      </c>
      <c r="H121" s="74">
        <v>2393.3545454999999</v>
      </c>
      <c r="I121" s="74">
        <v>16736.469927000002</v>
      </c>
      <c r="J121" s="74">
        <v>20515.390763999974</v>
      </c>
      <c r="K121" s="74">
        <v>1643.4866417167957</v>
      </c>
      <c r="L121" s="74">
        <v>5673.3888849573805</v>
      </c>
      <c r="M121" s="74">
        <v>2841.5046228258216</v>
      </c>
      <c r="N121" s="74">
        <v>8764.2603930000296</v>
      </c>
      <c r="O121" s="74">
        <v>43036.133569673853</v>
      </c>
      <c r="P121" s="74">
        <v>8234.3810638260493</v>
      </c>
      <c r="Q121" s="74">
        <v>6435.9765002755121</v>
      </c>
      <c r="R121" s="74">
        <v>4644.1820607244881</v>
      </c>
      <c r="S121" s="74">
        <v>31040.904638999989</v>
      </c>
      <c r="T121" s="74">
        <v>29178.815308499972</v>
      </c>
      <c r="U121" s="74">
        <v>86950.686291484861</v>
      </c>
      <c r="V121" s="74">
        <v>22695.51627401523</v>
      </c>
      <c r="W121" s="74">
        <v>33123.103135500016</v>
      </c>
      <c r="X121" s="74">
        <v>36454.032703047196</v>
      </c>
      <c r="Y121" s="74">
        <v>26240.109630452778</v>
      </c>
      <c r="Z121" s="74">
        <v>5652.985018499995</v>
      </c>
      <c r="AA121" s="74">
        <v>0</v>
      </c>
      <c r="AB121" s="74">
        <v>26265.220014000002</v>
      </c>
      <c r="AC121" s="74">
        <v>4867.6457554554063</v>
      </c>
      <c r="AD121" s="74">
        <v>5090.7733900445837</v>
      </c>
      <c r="AE121" s="74">
        <v>63632.837598000078</v>
      </c>
      <c r="AF121" s="74">
        <v>6803.0726841617225</v>
      </c>
      <c r="AG121" s="74">
        <v>46895.309051281904</v>
      </c>
      <c r="AH121" s="74">
        <v>57425.859582056357</v>
      </c>
      <c r="AI121" s="74">
        <v>23009.33596235752</v>
      </c>
      <c r="AJ121" s="74">
        <v>4577.8551566675496</v>
      </c>
      <c r="AK121" s="74">
        <v>4921.084058347963</v>
      </c>
      <c r="AL121" s="74">
        <v>13366.667314402732</v>
      </c>
      <c r="AM121" s="74">
        <v>1824.9756967242286</v>
      </c>
      <c r="AN121" s="74">
        <v>33446.519150999986</v>
      </c>
      <c r="AO121" s="74">
        <v>10639.228046217548</v>
      </c>
      <c r="AP121" s="74">
        <v>22981.591713782462</v>
      </c>
      <c r="AQ121" s="74">
        <v>6532.2652580086606</v>
      </c>
      <c r="AR121" s="74">
        <v>9342.0153969913445</v>
      </c>
      <c r="AS121" s="74">
        <v>49525.657901810519</v>
      </c>
      <c r="AT121" s="74">
        <v>13279.776930202948</v>
      </c>
      <c r="AU121" s="74">
        <v>9003.3748439865467</v>
      </c>
      <c r="AV121" s="74">
        <v>99661.431999489214</v>
      </c>
      <c r="AW121" s="74">
        <v>10891.320541856747</v>
      </c>
      <c r="AX121" s="74">
        <v>18164.921431252795</v>
      </c>
      <c r="AY121" s="74">
        <v>25454.48247077339</v>
      </c>
      <c r="AZ121" s="74">
        <v>1370.7799599699499</v>
      </c>
      <c r="BA121" s="74">
        <v>11344.833917647127</v>
      </c>
      <c r="BB121" s="74">
        <v>30605.844142010777</v>
      </c>
      <c r="BC121" s="74">
        <v>93403.45764600001</v>
      </c>
      <c r="BD121" s="74">
        <v>70607.998228500015</v>
      </c>
      <c r="BE121" s="74">
        <v>54341.39864549999</v>
      </c>
      <c r="BF121" s="74">
        <v>35424.175297499998</v>
      </c>
      <c r="BG121" s="74">
        <v>0</v>
      </c>
      <c r="BH121" s="74">
        <v>0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25">
      <c r="A122">
        <v>2014</v>
      </c>
      <c r="B122" s="76" t="s">
        <v>590</v>
      </c>
      <c r="C122" s="76" t="s">
        <v>591</v>
      </c>
      <c r="D122" s="68" t="s">
        <v>579</v>
      </c>
      <c r="E122" s="74">
        <v>227.70752437402339</v>
      </c>
      <c r="F122" s="74">
        <v>21.799805532089</v>
      </c>
      <c r="G122" s="74">
        <v>33.354253062768464</v>
      </c>
      <c r="H122" s="74">
        <v>15.113714906450571</v>
      </c>
      <c r="I122" s="74">
        <v>804.23273995760383</v>
      </c>
      <c r="J122" s="74">
        <v>636.2039013752476</v>
      </c>
      <c r="K122" s="74">
        <v>68.21398768870263</v>
      </c>
      <c r="L122" s="74">
        <v>171.86726677144935</v>
      </c>
      <c r="M122" s="74">
        <v>60.903376715908266</v>
      </c>
      <c r="N122" s="74">
        <v>9147.413833654351</v>
      </c>
      <c r="O122" s="74">
        <v>3031.8197187408737</v>
      </c>
      <c r="P122" s="74">
        <v>302.73200132804436</v>
      </c>
      <c r="Q122" s="74">
        <v>229.13112233041483</v>
      </c>
      <c r="R122" s="74">
        <v>244.19682013806928</v>
      </c>
      <c r="S122" s="74">
        <v>3515.3827945241951</v>
      </c>
      <c r="T122" s="74">
        <v>1004.3013679783695</v>
      </c>
      <c r="U122" s="74">
        <v>4967.0331800918784</v>
      </c>
      <c r="V122" s="74">
        <v>841.2535217475745</v>
      </c>
      <c r="W122" s="74">
        <v>1138.1702695952131</v>
      </c>
      <c r="X122" s="74">
        <v>1105.5470224620708</v>
      </c>
      <c r="Y122" s="74">
        <v>1256.2663558520076</v>
      </c>
      <c r="Z122" s="74">
        <v>194.68034032784337</v>
      </c>
      <c r="AA122" s="74">
        <v>0</v>
      </c>
      <c r="AB122" s="74">
        <v>3490.5474365591599</v>
      </c>
      <c r="AC122" s="74">
        <v>95.757506793272498</v>
      </c>
      <c r="AD122" s="74">
        <v>107.12957570246664</v>
      </c>
      <c r="AE122" s="74">
        <v>1761.1857311399799</v>
      </c>
      <c r="AF122" s="74">
        <v>17.45011399208402</v>
      </c>
      <c r="AG122" s="74">
        <v>109.6417259182183</v>
      </c>
      <c r="AH122" s="74">
        <v>153.06079173086761</v>
      </c>
      <c r="AI122" s="74">
        <v>561.36969202166642</v>
      </c>
      <c r="AJ122" s="74">
        <v>133.81793719196082</v>
      </c>
      <c r="AK122" s="74">
        <v>174.10930551363822</v>
      </c>
      <c r="AL122" s="74">
        <v>121.1563937173201</v>
      </c>
      <c r="AM122" s="74">
        <v>12.440748625067028</v>
      </c>
      <c r="AN122" s="74">
        <v>243.91465921148853</v>
      </c>
      <c r="AO122" s="74">
        <v>69.446619578701515</v>
      </c>
      <c r="AP122" s="74">
        <v>45.223634973394347</v>
      </c>
      <c r="AQ122" s="74">
        <v>31.666569058555453</v>
      </c>
      <c r="AR122" s="74">
        <v>117.12936818997839</v>
      </c>
      <c r="AS122" s="74">
        <v>58.026225288533666</v>
      </c>
      <c r="AT122" s="74">
        <v>12.437669843318663</v>
      </c>
      <c r="AU122" s="74">
        <v>11.800967063497794</v>
      </c>
      <c r="AV122" s="74">
        <v>24.289172341214449</v>
      </c>
      <c r="AW122" s="74">
        <v>24.063585153871173</v>
      </c>
      <c r="AX122" s="74">
        <v>71.981289978718394</v>
      </c>
      <c r="AY122" s="74">
        <v>155.86652446371076</v>
      </c>
      <c r="AZ122" s="74">
        <v>0.12085813031538335</v>
      </c>
      <c r="BA122" s="74">
        <v>38.962930206132846</v>
      </c>
      <c r="BB122" s="74">
        <v>105.63576141894728</v>
      </c>
      <c r="BC122" s="74">
        <v>149.86250239126497</v>
      </c>
      <c r="BD122" s="74">
        <v>181.68273381504736</v>
      </c>
      <c r="BE122" s="74">
        <v>412.16822102013026</v>
      </c>
      <c r="BF122" s="74">
        <v>250.78580327913636</v>
      </c>
      <c r="BG122" s="74">
        <v>0</v>
      </c>
      <c r="BH122" s="74">
        <v>0</v>
      </c>
      <c r="BI122" s="74">
        <v>4580.727822096258</v>
      </c>
      <c r="BJ122" s="74">
        <v>0</v>
      </c>
      <c r="BK122" s="74">
        <v>0</v>
      </c>
      <c r="BL122" s="74">
        <v>3417.9913335003234</v>
      </c>
      <c r="BM122" s="74">
        <v>64.105107964149241</v>
      </c>
      <c r="BN122" s="74">
        <v>0</v>
      </c>
      <c r="BO122" s="74">
        <v>0</v>
      </c>
    </row>
    <row r="123" spans="1:67" x14ac:dyDescent="0.25">
      <c r="A123">
        <v>2014</v>
      </c>
      <c r="B123" s="77" t="s">
        <v>513</v>
      </c>
      <c r="C123" s="78" t="s">
        <v>592</v>
      </c>
      <c r="D123" s="68" t="s">
        <v>579</v>
      </c>
      <c r="E123" s="74">
        <v>47354.297272346324</v>
      </c>
      <c r="F123" s="74">
        <v>3391.5431241437195</v>
      </c>
      <c r="G123" s="74">
        <v>5244.8145022680674</v>
      </c>
      <c r="H123" s="74">
        <v>4302.3235757411776</v>
      </c>
      <c r="I123" s="74">
        <v>103672.82833702373</v>
      </c>
      <c r="J123" s="74">
        <v>80988.299242105713</v>
      </c>
      <c r="K123" s="74">
        <v>5952.5680491080229</v>
      </c>
      <c r="L123" s="74">
        <v>20548.529297131547</v>
      </c>
      <c r="M123" s="74">
        <v>10291.686710368998</v>
      </c>
      <c r="N123" s="74">
        <v>132849.05309870772</v>
      </c>
      <c r="O123" s="74">
        <v>200888.10347561096</v>
      </c>
      <c r="P123" s="74">
        <v>38437.21677574567</v>
      </c>
      <c r="Q123" s="74">
        <v>22422.063723470535</v>
      </c>
      <c r="R123" s="74">
        <v>16179.696446142327</v>
      </c>
      <c r="S123" s="74">
        <v>149666.64437631195</v>
      </c>
      <c r="T123" s="74">
        <v>94002.044487186256</v>
      </c>
      <c r="U123" s="74">
        <v>312094.99644777743</v>
      </c>
      <c r="V123" s="74">
        <v>81461.773023554953</v>
      </c>
      <c r="W123" s="74">
        <v>114490.21987586496</v>
      </c>
      <c r="X123" s="74">
        <v>148282.28699039898</v>
      </c>
      <c r="Y123" s="74">
        <v>106735.61135410635</v>
      </c>
      <c r="Z123" s="74">
        <v>21108.228426623587</v>
      </c>
      <c r="AA123" s="74">
        <v>0</v>
      </c>
      <c r="AB123" s="74">
        <v>104005.53566893938</v>
      </c>
      <c r="AC123" s="74">
        <v>19274.999561127959</v>
      </c>
      <c r="AD123" s="74">
        <v>20158.5447644661</v>
      </c>
      <c r="AE123" s="74">
        <v>189724.11230180605</v>
      </c>
      <c r="AF123" s="74">
        <v>11937.556473437588</v>
      </c>
      <c r="AG123" s="74">
        <v>79110.502527284334</v>
      </c>
      <c r="AH123" s="74">
        <v>102405.36291926095</v>
      </c>
      <c r="AI123" s="74">
        <v>65024.34800945242</v>
      </c>
      <c r="AJ123" s="74">
        <v>12937.011625672219</v>
      </c>
      <c r="AK123" s="74">
        <v>13906.975973460474</v>
      </c>
      <c r="AL123" s="74">
        <v>37774.181254087889</v>
      </c>
      <c r="AM123" s="74">
        <v>5157.3785096069532</v>
      </c>
      <c r="AN123" s="74">
        <v>69508.46737451652</v>
      </c>
      <c r="AO123" s="74">
        <v>24435.069703294863</v>
      </c>
      <c r="AP123" s="74">
        <v>52781.723728403609</v>
      </c>
      <c r="AQ123" s="74">
        <v>15002.625773831369</v>
      </c>
      <c r="AR123" s="74">
        <v>21455.766941276601</v>
      </c>
      <c r="AS123" s="74">
        <v>95310.827968612779</v>
      </c>
      <c r="AT123" s="74">
        <v>25556.581943151839</v>
      </c>
      <c r="AU123" s="74">
        <v>17326.758436878179</v>
      </c>
      <c r="AV123" s="74">
        <v>126619.57928099616</v>
      </c>
      <c r="AW123" s="74">
        <v>18373.793288747605</v>
      </c>
      <c r="AX123" s="74">
        <v>30644.448503880056</v>
      </c>
      <c r="AY123" s="74">
        <v>42942.028690885185</v>
      </c>
      <c r="AZ123" s="74">
        <v>2312.5228508380492</v>
      </c>
      <c r="BA123" s="74">
        <v>19138.875997353109</v>
      </c>
      <c r="BB123" s="74">
        <v>50389.381807384561</v>
      </c>
      <c r="BC123" s="74">
        <v>132526.18985585979</v>
      </c>
      <c r="BD123" s="74">
        <v>99773.725675661277</v>
      </c>
      <c r="BE123" s="74">
        <v>106532.95423209202</v>
      </c>
      <c r="BF123" s="74">
        <v>71441.735374704222</v>
      </c>
      <c r="BG123" s="74">
        <v>0</v>
      </c>
      <c r="BH123" s="74">
        <v>0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6" spans="1:67" x14ac:dyDescent="0.25">
      <c r="M126" t="s">
        <v>593</v>
      </c>
      <c r="N126" t="s">
        <v>576</v>
      </c>
      <c r="O126" s="54">
        <f>SUMIFS(O:O, A:A, 2014, D:D, "Domestic")</f>
        <v>121350.53149559496</v>
      </c>
      <c r="P126" s="54">
        <f>SUMIFS(P:P, A:A, 2014, D:D, "Domestic")</f>
        <v>25409.378735143539</v>
      </c>
    </row>
    <row r="127" spans="1:67" x14ac:dyDescent="0.25">
      <c r="N127" t="s">
        <v>431</v>
      </c>
      <c r="O127" s="54">
        <f>SUMIFS(O:O, A:A, 2014, D:D, "Imports")</f>
        <v>32658.592656860328</v>
      </c>
      <c r="P127" s="54">
        <f>SUMIFS(P:P, A:A, 2014, D:D, "Imports")</f>
        <v>4143.1553430545973</v>
      </c>
    </row>
    <row r="128" spans="1:67" x14ac:dyDescent="0.25">
      <c r="N128" t="s">
        <v>430</v>
      </c>
      <c r="O128" s="54">
        <f>SUMIFS(BN:BN, A:A, 2014, B:B, "C20", D:D, "Domestic")</f>
        <v>66739.526335615607</v>
      </c>
      <c r="P128" s="54">
        <f>SUMIFS(BN:BN, A:A, 2014, B:B, "C21", D:D, "Domestic")</f>
        <v>2256.1532002422036</v>
      </c>
    </row>
    <row r="129" spans="13:16" x14ac:dyDescent="0.25">
      <c r="O129" s="19"/>
    </row>
    <row r="130" spans="13:16" x14ac:dyDescent="0.25">
      <c r="M130" t="s">
        <v>444</v>
      </c>
      <c r="N130" t="s">
        <v>576</v>
      </c>
      <c r="O130" s="19">
        <f>O126/SUM($O126:$P126)</f>
        <v>0.82686430718583526</v>
      </c>
      <c r="P130" s="19">
        <f>P126/SUM($O126:$P126)</f>
        <v>0.17313569281416477</v>
      </c>
    </row>
    <row r="131" spans="13:16" x14ac:dyDescent="0.25">
      <c r="N131" t="s">
        <v>431</v>
      </c>
      <c r="O131" s="19">
        <f t="shared" ref="O131:P132" si="0">O127/SUM($O127:$P127)</f>
        <v>0.88741960455073565</v>
      </c>
      <c r="P131" s="19">
        <f t="shared" si="0"/>
        <v>0.1125803954492644</v>
      </c>
    </row>
    <row r="132" spans="13:16" x14ac:dyDescent="0.25">
      <c r="N132" t="s">
        <v>430</v>
      </c>
      <c r="O132" s="19">
        <f t="shared" si="0"/>
        <v>0.96730008001342094</v>
      </c>
      <c r="P132" s="19">
        <f t="shared" si="0"/>
        <v>3.2699919986579104E-2</v>
      </c>
    </row>
  </sheetData>
  <autoFilter ref="A2:D123" xr:uid="{00000000-0009-0000-0000-000001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5" x14ac:dyDescent="0.25"/>
  <cols>
    <col min="2" max="2" width="32.5703125" customWidth="1"/>
  </cols>
  <sheetData>
    <row r="2" spans="2:3" x14ac:dyDescent="0.25">
      <c r="B2" t="s">
        <v>440</v>
      </c>
    </row>
    <row r="3" spans="2:3" x14ac:dyDescent="0.25">
      <c r="B3" t="s">
        <v>441</v>
      </c>
    </row>
    <row r="4" spans="2:3" x14ac:dyDescent="0.25">
      <c r="B4" t="s">
        <v>614</v>
      </c>
    </row>
    <row r="6" spans="2:3" x14ac:dyDescent="0.25">
      <c r="B6" t="s">
        <v>442</v>
      </c>
      <c r="C6" t="s">
        <v>115</v>
      </c>
    </row>
    <row r="7" spans="2:3" x14ac:dyDescent="0.25">
      <c r="B7" s="65">
        <v>0</v>
      </c>
      <c r="C7" s="66">
        <v>0</v>
      </c>
    </row>
    <row r="8" spans="2:3" x14ac:dyDescent="0.25">
      <c r="B8" s="65" t="s">
        <v>2</v>
      </c>
      <c r="C8" s="66">
        <v>47702.065889620739</v>
      </c>
    </row>
    <row r="9" spans="2:3" x14ac:dyDescent="0.25">
      <c r="B9" s="65" t="s">
        <v>78</v>
      </c>
      <c r="C9" s="66">
        <v>859.08710074359988</v>
      </c>
    </row>
    <row r="10" spans="2:3" x14ac:dyDescent="0.25">
      <c r="B10" s="65" t="s">
        <v>77</v>
      </c>
      <c r="C10" s="66">
        <v>486.87741002662375</v>
      </c>
    </row>
    <row r="11" spans="2:3" x14ac:dyDescent="0.25">
      <c r="B11" s="65" t="s">
        <v>3</v>
      </c>
      <c r="C11" s="66">
        <v>12095.163954814219</v>
      </c>
    </row>
    <row r="12" spans="2:3" x14ac:dyDescent="0.25">
      <c r="B12" s="65" t="s">
        <v>5</v>
      </c>
      <c r="C12" s="66">
        <v>88658.289178113613</v>
      </c>
    </row>
    <row r="13" spans="2:3" x14ac:dyDescent="0.25">
      <c r="B13" s="65" t="s">
        <v>6</v>
      </c>
      <c r="C13" s="66">
        <v>58413.212903173087</v>
      </c>
    </row>
    <row r="14" spans="2:3" x14ac:dyDescent="0.25">
      <c r="B14" s="65" t="s">
        <v>7</v>
      </c>
      <c r="C14" s="66">
        <v>6859.2151689045968</v>
      </c>
    </row>
    <row r="15" spans="2:3" x14ac:dyDescent="0.25">
      <c r="B15" s="65" t="s">
        <v>8</v>
      </c>
      <c r="C15" s="66">
        <v>31285.719138590124</v>
      </c>
    </row>
    <row r="16" spans="2:3" x14ac:dyDescent="0.25">
      <c r="B16" s="65" t="s">
        <v>9</v>
      </c>
      <c r="C16" s="66">
        <v>55680.35981456883</v>
      </c>
    </row>
    <row r="17" spans="2:3" x14ac:dyDescent="0.25">
      <c r="B17" s="65" t="s">
        <v>65</v>
      </c>
      <c r="C17" s="66">
        <v>167233.97496399703</v>
      </c>
    </row>
    <row r="18" spans="2:3" x14ac:dyDescent="0.25">
      <c r="B18" s="65" t="s">
        <v>10</v>
      </c>
      <c r="C18" s="66">
        <v>59819.917458143769</v>
      </c>
    </row>
    <row r="19" spans="2:3" x14ac:dyDescent="0.25">
      <c r="B19" s="65" t="s">
        <v>79</v>
      </c>
      <c r="C19" s="66">
        <v>12827.930615157631</v>
      </c>
    </row>
    <row r="20" spans="2:3" x14ac:dyDescent="0.25">
      <c r="B20" s="65" t="s">
        <v>80</v>
      </c>
      <c r="C20" s="66">
        <v>26577.997646954518</v>
      </c>
    </row>
    <row r="21" spans="2:3" x14ac:dyDescent="0.25">
      <c r="B21" s="65" t="s">
        <v>81</v>
      </c>
      <c r="C21" s="66">
        <v>161504.20767572554</v>
      </c>
    </row>
    <row r="22" spans="2:3" x14ac:dyDescent="0.25">
      <c r="B22" s="65" t="s">
        <v>82</v>
      </c>
      <c r="C22" s="66">
        <v>44077.323553814233</v>
      </c>
    </row>
    <row r="23" spans="2:3" x14ac:dyDescent="0.25">
      <c r="B23" s="65" t="s">
        <v>11</v>
      </c>
      <c r="C23" s="66">
        <v>74320.730116173392</v>
      </c>
    </row>
    <row r="24" spans="2:3" x14ac:dyDescent="0.25">
      <c r="B24" s="65" t="s">
        <v>12</v>
      </c>
      <c r="C24" s="66">
        <v>257472.50988788102</v>
      </c>
    </row>
    <row r="25" spans="2:3" x14ac:dyDescent="0.25">
      <c r="B25" s="65" t="s">
        <v>13</v>
      </c>
      <c r="C25" s="66">
        <v>81560.616662705826</v>
      </c>
    </row>
    <row r="26" spans="2:3" x14ac:dyDescent="0.25">
      <c r="B26" s="65" t="s">
        <v>14</v>
      </c>
      <c r="C26" s="66">
        <v>130010.29377235009</v>
      </c>
    </row>
    <row r="27" spans="2:3" x14ac:dyDescent="0.25">
      <c r="B27" s="65" t="s">
        <v>15</v>
      </c>
      <c r="C27" s="66">
        <v>168035.56843252672</v>
      </c>
    </row>
    <row r="28" spans="2:3" x14ac:dyDescent="0.25">
      <c r="B28" s="65" t="s">
        <v>16</v>
      </c>
      <c r="C28" s="66">
        <v>37662.914726474417</v>
      </c>
    </row>
    <row r="29" spans="2:3" x14ac:dyDescent="0.25">
      <c r="B29" s="65" t="s">
        <v>17</v>
      </c>
      <c r="C29" s="66">
        <v>22164.424121191641</v>
      </c>
    </row>
    <row r="30" spans="2:3" x14ac:dyDescent="0.25">
      <c r="B30" s="65" t="s">
        <v>83</v>
      </c>
      <c r="C30" s="66">
        <v>27303.598843516804</v>
      </c>
    </row>
    <row r="31" spans="2:3" x14ac:dyDescent="0.25">
      <c r="B31" s="65" t="s">
        <v>84</v>
      </c>
      <c r="C31" s="66">
        <v>8982.774694348007</v>
      </c>
    </row>
    <row r="32" spans="2:3" x14ac:dyDescent="0.25">
      <c r="B32" s="65" t="s">
        <v>85</v>
      </c>
      <c r="C32" s="66">
        <v>23569.359067694313</v>
      </c>
    </row>
    <row r="33" spans="2:3" x14ac:dyDescent="0.25">
      <c r="B33" s="65" t="s">
        <v>18</v>
      </c>
      <c r="C33" s="66">
        <v>150018.626931165</v>
      </c>
    </row>
    <row r="34" spans="2:3" x14ac:dyDescent="0.25">
      <c r="B34" s="65" t="s">
        <v>19</v>
      </c>
      <c r="C34" s="66">
        <v>58686.741920354565</v>
      </c>
    </row>
    <row r="35" spans="2:3" x14ac:dyDescent="0.25">
      <c r="B35" s="65" t="s">
        <v>20</v>
      </c>
      <c r="C35" s="66">
        <v>89965.774853933079</v>
      </c>
    </row>
    <row r="36" spans="2:3" x14ac:dyDescent="0.25">
      <c r="B36" s="65" t="s">
        <v>21</v>
      </c>
      <c r="C36" s="66">
        <v>109075.49163788083</v>
      </c>
    </row>
    <row r="37" spans="2:3" x14ac:dyDescent="0.25">
      <c r="B37" s="65" t="s">
        <v>23</v>
      </c>
      <c r="C37" s="66">
        <v>85482.360276157269</v>
      </c>
    </row>
    <row r="38" spans="2:3" x14ac:dyDescent="0.25">
      <c r="B38" s="65" t="s">
        <v>24</v>
      </c>
      <c r="C38" s="66">
        <v>18059.745078079544</v>
      </c>
    </row>
    <row r="39" spans="2:3" x14ac:dyDescent="0.25">
      <c r="B39" s="65" t="s">
        <v>25</v>
      </c>
      <c r="C39" s="66">
        <v>112389.05605473992</v>
      </c>
    </row>
    <row r="40" spans="2:3" x14ac:dyDescent="0.25">
      <c r="B40" s="65" t="s">
        <v>26</v>
      </c>
      <c r="C40" s="66">
        <v>91123.5137745213</v>
      </c>
    </row>
    <row r="41" spans="2:3" x14ac:dyDescent="0.25">
      <c r="B41" s="65" t="s">
        <v>27</v>
      </c>
      <c r="C41" s="66">
        <v>103014.232490025</v>
      </c>
    </row>
    <row r="42" spans="2:3" x14ac:dyDescent="0.25">
      <c r="B42" s="65" t="s">
        <v>28</v>
      </c>
      <c r="C42" s="66">
        <v>123362.19363569788</v>
      </c>
    </row>
    <row r="43" spans="2:3" x14ac:dyDescent="0.25">
      <c r="B43" s="65" t="s">
        <v>29</v>
      </c>
      <c r="C43" s="66">
        <v>90719.615855312979</v>
      </c>
    </row>
    <row r="44" spans="2:3" x14ac:dyDescent="0.25">
      <c r="B44" s="65" t="s">
        <v>30</v>
      </c>
      <c r="C44" s="66">
        <v>94399.009462629678</v>
      </c>
    </row>
    <row r="45" spans="2:3" x14ac:dyDescent="0.25">
      <c r="B45" s="65" t="s">
        <v>31</v>
      </c>
      <c r="C45" s="66">
        <v>119167.75366434676</v>
      </c>
    </row>
    <row r="46" spans="2:3" x14ac:dyDescent="0.25">
      <c r="B46" s="65" t="s">
        <v>32</v>
      </c>
      <c r="C46" s="66">
        <v>2496.4567281567793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L24" sqref="L24"/>
    </sheetView>
  </sheetViews>
  <sheetFormatPr defaultRowHeight="15" x14ac:dyDescent="0.25"/>
  <cols>
    <col min="1" max="1" width="24.5703125" customWidth="1"/>
    <col min="4" max="4" width="17.85546875" customWidth="1"/>
    <col min="5" max="5" width="19.28515625" customWidth="1"/>
  </cols>
  <sheetData>
    <row r="1" spans="1:5" x14ac:dyDescent="0.25">
      <c r="A1" t="s">
        <v>435</v>
      </c>
    </row>
    <row r="2" spans="1:5" x14ac:dyDescent="0.25">
      <c r="A2" t="s">
        <v>434</v>
      </c>
    </row>
    <row r="3" spans="1:5" x14ac:dyDescent="0.25">
      <c r="A3" t="s">
        <v>614</v>
      </c>
    </row>
    <row r="5" spans="1:5" x14ac:dyDescent="0.2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25">
      <c r="A6" t="s">
        <v>428</v>
      </c>
      <c r="B6">
        <v>1</v>
      </c>
      <c r="C6">
        <v>1.9813997375201866E-2</v>
      </c>
      <c r="D6">
        <v>6.6205669041087059E-2</v>
      </c>
      <c r="E6" s="53" t="str">
        <f>VLOOKUP(A6,'ISIC Code Mapping'!$A$2:$C$201, 3, FALSE)</f>
        <v>ISIC 01T03</v>
      </c>
    </row>
    <row r="7" spans="1:5" x14ac:dyDescent="0.25">
      <c r="A7" t="s">
        <v>427</v>
      </c>
      <c r="B7">
        <v>2</v>
      </c>
      <c r="C7">
        <v>1365.9633634860929</v>
      </c>
      <c r="D7">
        <v>3.5525868174186417E-2</v>
      </c>
      <c r="E7" s="53" t="str">
        <f>VLOOKUP(A7,'ISIC Code Mapping'!$A$2:$C$201, 3, FALSE)</f>
        <v>ISIC 01T03</v>
      </c>
    </row>
    <row r="8" spans="1:5" x14ac:dyDescent="0.25">
      <c r="A8" t="s">
        <v>426</v>
      </c>
      <c r="B8">
        <v>3</v>
      </c>
      <c r="C8">
        <v>3123.7412532945573</v>
      </c>
      <c r="D8">
        <v>0.58681241325135658</v>
      </c>
      <c r="E8" s="53" t="str">
        <f>VLOOKUP(A8,'ISIC Code Mapping'!$A$2:$C$201, 3, FALSE)</f>
        <v>ISIC 01T03</v>
      </c>
    </row>
    <row r="9" spans="1:5" x14ac:dyDescent="0.25">
      <c r="A9" t="s">
        <v>425</v>
      </c>
      <c r="B9">
        <v>4</v>
      </c>
      <c r="C9">
        <v>3419.0818744061403</v>
      </c>
      <c r="D9">
        <v>292.25299962022058</v>
      </c>
      <c r="E9" s="53" t="str">
        <f>VLOOKUP(A9,'ISIC Code Mapping'!$A$2:$C$201, 3, FALSE)</f>
        <v>ISIC 01T03</v>
      </c>
    </row>
    <row r="10" spans="1:5" x14ac:dyDescent="0.25">
      <c r="A10" t="s">
        <v>424</v>
      </c>
      <c r="B10">
        <v>5</v>
      </c>
      <c r="C10">
        <v>1307.9132605019952</v>
      </c>
      <c r="D10">
        <v>5.3287025502865113</v>
      </c>
      <c r="E10" s="53" t="str">
        <f>VLOOKUP(A10,'ISIC Code Mapping'!$A$2:$C$201, 3, FALSE)</f>
        <v>ISIC 01T03</v>
      </c>
    </row>
    <row r="11" spans="1:5" x14ac:dyDescent="0.25">
      <c r="A11" t="s">
        <v>423</v>
      </c>
      <c r="B11">
        <v>6</v>
      </c>
      <c r="C11">
        <v>2.2985647913750094</v>
      </c>
      <c r="D11">
        <v>0</v>
      </c>
      <c r="E11" s="53" t="str">
        <f>VLOOKUP(A11,'ISIC Code Mapping'!$A$2:$C$201, 3, FALSE)</f>
        <v>ISIC 01T03</v>
      </c>
    </row>
    <row r="12" spans="1:5" x14ac:dyDescent="0.25">
      <c r="A12" t="s">
        <v>422</v>
      </c>
      <c r="B12">
        <v>7</v>
      </c>
      <c r="C12">
        <v>768.02111998038754</v>
      </c>
      <c r="D12">
        <v>6.2839120920285898E-4</v>
      </c>
      <c r="E12" s="53" t="str">
        <f>VLOOKUP(A12,'ISIC Code Mapping'!$A$2:$C$201, 3, FALSE)</f>
        <v>ISIC 01T03</v>
      </c>
    </row>
    <row r="13" spans="1:5" x14ac:dyDescent="0.25">
      <c r="A13" t="s">
        <v>421</v>
      </c>
      <c r="B13">
        <v>8</v>
      </c>
      <c r="C13">
        <v>2135.0508812578523</v>
      </c>
      <c r="D13">
        <v>214.6012407353538</v>
      </c>
      <c r="E13" s="53" t="str">
        <f>VLOOKUP(A13,'ISIC Code Mapping'!$A$2:$C$201, 3, FALSE)</f>
        <v>ISIC 01T03</v>
      </c>
    </row>
    <row r="14" spans="1:5" x14ac:dyDescent="0.25">
      <c r="A14" t="s">
        <v>420</v>
      </c>
      <c r="B14">
        <v>9</v>
      </c>
      <c r="C14">
        <v>2.059512503338996</v>
      </c>
      <c r="D14">
        <v>0</v>
      </c>
      <c r="E14" s="53" t="str">
        <f>VLOOKUP(A14,'ISIC Code Mapping'!$A$2:$C$201, 3, FALSE)</f>
        <v>ISIC 01T03</v>
      </c>
    </row>
    <row r="15" spans="1:5" x14ac:dyDescent="0.25">
      <c r="A15" t="s">
        <v>419</v>
      </c>
      <c r="B15">
        <v>10</v>
      </c>
      <c r="C15">
        <v>4.9658458297523493</v>
      </c>
      <c r="D15">
        <v>0</v>
      </c>
      <c r="E15" s="53" t="str">
        <f>VLOOKUP(A15,'ISIC Code Mapping'!$A$2:$C$201, 3, FALSE)</f>
        <v>ISIC 01T03</v>
      </c>
    </row>
    <row r="16" spans="1:5" x14ac:dyDescent="0.25">
      <c r="A16" t="s">
        <v>418</v>
      </c>
      <c r="B16">
        <v>11</v>
      </c>
      <c r="C16">
        <v>17.410580003497095</v>
      </c>
      <c r="D16">
        <v>0</v>
      </c>
      <c r="E16" s="53" t="str">
        <f>VLOOKUP(A16,'ISIC Code Mapping'!$A$2:$C$201, 3, FALSE)</f>
        <v>ISIC 01T03</v>
      </c>
    </row>
    <row r="17" spans="1:5" x14ac:dyDescent="0.25">
      <c r="A17" t="s">
        <v>417</v>
      </c>
      <c r="B17">
        <v>12</v>
      </c>
      <c r="C17">
        <v>85.087680958533525</v>
      </c>
      <c r="D17">
        <v>1.1839170666968544</v>
      </c>
      <c r="E17" s="53" t="str">
        <f>VLOOKUP(A17,'ISIC Code Mapping'!$A$2:$C$201, 3, FALSE)</f>
        <v>ISIC 01T03</v>
      </c>
    </row>
    <row r="18" spans="1:5" x14ac:dyDescent="0.25">
      <c r="A18" t="s">
        <v>416</v>
      </c>
      <c r="B18">
        <v>13</v>
      </c>
      <c r="C18">
        <v>41.024814040603765</v>
      </c>
      <c r="D18">
        <v>4.5030150394796591</v>
      </c>
      <c r="E18" s="53" t="str">
        <f>VLOOKUP(A18,'ISIC Code Mapping'!$A$2:$C$201, 3, FALSE)</f>
        <v>ISIC 01T03</v>
      </c>
    </row>
    <row r="19" spans="1:5" x14ac:dyDescent="0.2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25">
      <c r="A20" t="s">
        <v>414</v>
      </c>
      <c r="B20">
        <v>15</v>
      </c>
      <c r="C20">
        <v>5.81512004648744</v>
      </c>
      <c r="D20">
        <v>2.7827604020617791E-2</v>
      </c>
      <c r="E20" s="53" t="str">
        <f>VLOOKUP(A20,'ISIC Code Mapping'!$A$2:$C$201, 3, FALSE)</f>
        <v>ISIC 01T03</v>
      </c>
    </row>
    <row r="21" spans="1:5" x14ac:dyDescent="0.2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2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25">
      <c r="A23" t="s">
        <v>411</v>
      </c>
      <c r="B23">
        <v>18</v>
      </c>
      <c r="C23">
        <v>666.94634568063373</v>
      </c>
      <c r="D23">
        <v>1.9817086591226318</v>
      </c>
      <c r="E23" s="53" t="str">
        <f>VLOOKUP(A23,'ISIC Code Mapping'!$A$2:$C$201, 3, FALSE)</f>
        <v>ISIC 01T03</v>
      </c>
    </row>
    <row r="24" spans="1:5" x14ac:dyDescent="0.25">
      <c r="A24" t="s">
        <v>410</v>
      </c>
      <c r="B24">
        <v>19</v>
      </c>
      <c r="C24">
        <v>1262.9273945470386</v>
      </c>
      <c r="D24">
        <v>436.84405031939235</v>
      </c>
      <c r="E24" s="53" t="str">
        <f>VLOOKUP(A24,'ISIC Code Mapping'!$A$2:$C$201, 3, FALSE)</f>
        <v>ISIC 01T03</v>
      </c>
    </row>
    <row r="25" spans="1:5" x14ac:dyDescent="0.25">
      <c r="A25" t="s">
        <v>409</v>
      </c>
      <c r="B25">
        <v>20</v>
      </c>
      <c r="C25">
        <v>854.1766568542065</v>
      </c>
      <c r="D25">
        <v>6.6404858730663285</v>
      </c>
      <c r="E25" s="53" t="str">
        <f>VLOOKUP(A25,'ISIC Code Mapping'!$A$2:$C$201, 3, FALSE)</f>
        <v>ISIC 05</v>
      </c>
    </row>
    <row r="26" spans="1:5" x14ac:dyDescent="0.25">
      <c r="A26" t="s">
        <v>408</v>
      </c>
      <c r="B26">
        <v>21</v>
      </c>
      <c r="C26">
        <v>16.605356322352645</v>
      </c>
      <c r="D26">
        <v>0</v>
      </c>
      <c r="E26" s="53" t="str">
        <f>VLOOKUP(A26,'ISIC Code Mapping'!$A$2:$C$201, 3, FALSE)</f>
        <v>ISIC 05</v>
      </c>
    </row>
    <row r="27" spans="1:5" x14ac:dyDescent="0.25">
      <c r="A27" t="s">
        <v>407</v>
      </c>
      <c r="B27">
        <v>22</v>
      </c>
      <c r="C27">
        <v>3817.1241013027225</v>
      </c>
      <c r="D27">
        <v>0</v>
      </c>
      <c r="E27" s="53" t="str">
        <f>VLOOKUP(A27,'ISIC Code Mapping'!$A$2:$C$201, 3, FALSE)</f>
        <v>ISIC 05</v>
      </c>
    </row>
    <row r="28" spans="1:5" x14ac:dyDescent="0.25">
      <c r="A28" t="s">
        <v>406</v>
      </c>
      <c r="B28">
        <v>23</v>
      </c>
      <c r="C28">
        <v>468.51250427055902</v>
      </c>
      <c r="D28">
        <v>0</v>
      </c>
      <c r="E28" s="53" t="str">
        <f>VLOOKUP(A28,'ISIC Code Mapping'!$A$2:$C$201, 3, FALSE)</f>
        <v>ISIC 05</v>
      </c>
    </row>
    <row r="29" spans="1:5" x14ac:dyDescent="0.25">
      <c r="A29" t="s">
        <v>405</v>
      </c>
      <c r="B29">
        <v>24</v>
      </c>
      <c r="C29">
        <v>8.8858915709238335</v>
      </c>
      <c r="D29">
        <v>0.81273107212629991</v>
      </c>
      <c r="E29" s="53" t="str">
        <f>VLOOKUP(A29,'ISIC Code Mapping'!$A$2:$C$201, 3, FALSE)</f>
        <v>ISIC 05</v>
      </c>
    </row>
    <row r="30" spans="1:5" x14ac:dyDescent="0.25">
      <c r="A30" t="s">
        <v>404</v>
      </c>
      <c r="B30">
        <v>25</v>
      </c>
      <c r="C30">
        <v>84.251088113504849</v>
      </c>
      <c r="D30">
        <v>0</v>
      </c>
      <c r="E30" s="53" t="str">
        <f>VLOOKUP(A30,'ISIC Code Mapping'!$A$2:$C$201, 3, FALSE)</f>
        <v>ISIC 05</v>
      </c>
    </row>
    <row r="31" spans="1:5" x14ac:dyDescent="0.25">
      <c r="A31" t="s">
        <v>403</v>
      </c>
      <c r="B31">
        <v>26</v>
      </c>
      <c r="C31">
        <v>1.1910927207371018</v>
      </c>
      <c r="D31">
        <v>0</v>
      </c>
      <c r="E31" s="53" t="str">
        <f>VLOOKUP(A31,'ISIC Code Mapping'!$A$2:$C$201, 3, FALSE)</f>
        <v>ISIC 05</v>
      </c>
    </row>
    <row r="32" spans="1:5" x14ac:dyDescent="0.25">
      <c r="A32" t="s">
        <v>402</v>
      </c>
      <c r="B32">
        <v>27</v>
      </c>
      <c r="C32">
        <v>1.1413919870978946</v>
      </c>
      <c r="D32">
        <v>0</v>
      </c>
      <c r="E32" s="53" t="str">
        <f>VLOOKUP(A32,'ISIC Code Mapping'!$A$2:$C$201, 3, FALSE)</f>
        <v>ISIC 05</v>
      </c>
    </row>
    <row r="33" spans="1:5" x14ac:dyDescent="0.25">
      <c r="A33" t="s">
        <v>401</v>
      </c>
      <c r="B33">
        <v>28</v>
      </c>
      <c r="C33">
        <v>48139.017650471804</v>
      </c>
      <c r="D33">
        <v>19.893367230611332</v>
      </c>
      <c r="E33" s="53" t="str">
        <f>VLOOKUP(A33,'ISIC Code Mapping'!$A$2:$C$201, 3, FALSE)</f>
        <v>ISIC 06</v>
      </c>
    </row>
    <row r="34" spans="1:5" x14ac:dyDescent="0.25">
      <c r="A34" t="s">
        <v>400</v>
      </c>
      <c r="B34">
        <v>29</v>
      </c>
      <c r="C34">
        <v>0.45692465745346056</v>
      </c>
      <c r="D34">
        <v>1.4700585833825335E-3</v>
      </c>
      <c r="E34" s="53" t="str">
        <f>VLOOKUP(A34,'ISIC Code Mapping'!$A$2:$C$201, 3, FALSE)</f>
        <v>ISIC 06</v>
      </c>
    </row>
    <row r="35" spans="1:5" x14ac:dyDescent="0.25">
      <c r="A35" t="s">
        <v>399</v>
      </c>
      <c r="B35">
        <v>30</v>
      </c>
      <c r="C35">
        <v>1825.3974827348752</v>
      </c>
      <c r="D35">
        <v>0</v>
      </c>
      <c r="E35" s="53" t="str">
        <f>VLOOKUP(A35,'ISIC Code Mapping'!$A$2:$C$201, 3, FALSE)</f>
        <v>ISIC 06</v>
      </c>
    </row>
    <row r="36" spans="1:5" x14ac:dyDescent="0.25">
      <c r="A36" t="s">
        <v>398</v>
      </c>
      <c r="B36">
        <v>31</v>
      </c>
      <c r="C36">
        <v>0.11806302175069171</v>
      </c>
      <c r="D36">
        <v>0</v>
      </c>
      <c r="E36" s="53" t="str">
        <f>VLOOKUP(A36,'ISIC Code Mapping'!$A$2:$C$201, 3, FALSE)</f>
        <v>ISIC 06</v>
      </c>
    </row>
    <row r="37" spans="1:5" x14ac:dyDescent="0.2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25">
      <c r="A38" t="s">
        <v>396</v>
      </c>
      <c r="B38">
        <v>33</v>
      </c>
      <c r="C38">
        <v>3175.3573137969342</v>
      </c>
      <c r="D38">
        <v>18.302260773450868</v>
      </c>
      <c r="E38" s="53" t="str">
        <f>VLOOKUP(A38,'ISIC Code Mapping'!$A$2:$C$201, 3, FALSE)</f>
        <v>ISIC 07T08</v>
      </c>
    </row>
    <row r="39" spans="1:5" x14ac:dyDescent="0.25">
      <c r="A39" t="s">
        <v>395</v>
      </c>
      <c r="B39">
        <v>34</v>
      </c>
      <c r="C39">
        <v>4963.2652720012002</v>
      </c>
      <c r="D39">
        <v>1.1753361862746536E-2</v>
      </c>
      <c r="E39" s="53" t="str">
        <f>VLOOKUP(A39,'ISIC Code Mapping'!$A$2:$C$201, 3, FALSE)</f>
        <v>ISIC 07T08</v>
      </c>
    </row>
    <row r="40" spans="1:5" x14ac:dyDescent="0.25">
      <c r="A40" t="s">
        <v>394</v>
      </c>
      <c r="B40">
        <v>35</v>
      </c>
      <c r="C40">
        <v>557.20073346761524</v>
      </c>
      <c r="D40">
        <v>1.8569957964069799</v>
      </c>
      <c r="E40" s="53" t="str">
        <f>VLOOKUP(A40,'ISIC Code Mapping'!$A$2:$C$201, 3, FALSE)</f>
        <v>ISIC 07T08</v>
      </c>
    </row>
    <row r="41" spans="1:5" x14ac:dyDescent="0.25">
      <c r="A41" t="s">
        <v>393</v>
      </c>
      <c r="B41">
        <v>36</v>
      </c>
      <c r="C41">
        <v>44.137287968476244</v>
      </c>
      <c r="D41">
        <v>0</v>
      </c>
      <c r="E41" s="53" t="str">
        <f>VLOOKUP(A41,'ISIC Code Mapping'!$A$2:$C$201, 3, FALSE)</f>
        <v>ISIC 07T08</v>
      </c>
    </row>
    <row r="42" spans="1:5" x14ac:dyDescent="0.25">
      <c r="A42" t="s">
        <v>392</v>
      </c>
      <c r="B42">
        <v>37</v>
      </c>
      <c r="C42">
        <v>1549.7963098764255</v>
      </c>
      <c r="D42">
        <v>4.570530648476347</v>
      </c>
      <c r="E42" s="53" t="str">
        <f>VLOOKUP(A42,'ISIC Code Mapping'!$A$2:$C$201, 3, FALSE)</f>
        <v>ISIC 07T08</v>
      </c>
    </row>
    <row r="43" spans="1:5" x14ac:dyDescent="0.25">
      <c r="A43" t="s">
        <v>391</v>
      </c>
      <c r="B43">
        <v>38</v>
      </c>
      <c r="C43">
        <v>3264.5922881182291</v>
      </c>
      <c r="D43">
        <v>13.879475497724513</v>
      </c>
      <c r="E43" s="53" t="str">
        <f>VLOOKUP(A43,'ISIC Code Mapping'!$A$2:$C$201, 3, FALSE)</f>
        <v>ISIC 07T08</v>
      </c>
    </row>
    <row r="44" spans="1:5" x14ac:dyDescent="0.25">
      <c r="A44" t="s">
        <v>390</v>
      </c>
      <c r="B44">
        <v>39</v>
      </c>
      <c r="C44">
        <v>578.12577335868355</v>
      </c>
      <c r="D44">
        <v>5.660598217199504</v>
      </c>
      <c r="E44" s="53" t="str">
        <f>VLOOKUP(A44,'ISIC Code Mapping'!$A$2:$C$201, 3, FALSE)</f>
        <v>ISIC 07T08</v>
      </c>
    </row>
    <row r="45" spans="1:5" x14ac:dyDescent="0.25">
      <c r="A45" t="s">
        <v>389</v>
      </c>
      <c r="B45">
        <v>40</v>
      </c>
      <c r="C45">
        <v>287.54507734926659</v>
      </c>
      <c r="D45">
        <v>13.451200947275735</v>
      </c>
      <c r="E45" s="53" t="str">
        <f>VLOOKUP(A45,'ISIC Code Mapping'!$A$2:$C$201, 3, FALSE)</f>
        <v>ISIC 07T08</v>
      </c>
    </row>
    <row r="46" spans="1:5" x14ac:dyDescent="0.25">
      <c r="A46" t="s">
        <v>388</v>
      </c>
      <c r="B46">
        <v>41</v>
      </c>
      <c r="C46">
        <v>507.72314995445669</v>
      </c>
      <c r="D46">
        <v>35.369024123901809</v>
      </c>
      <c r="E46" s="53" t="str">
        <f>VLOOKUP(A46,'ISIC Code Mapping'!$A$2:$C$201, 3, FALSE)</f>
        <v>ISIC 07T08</v>
      </c>
    </row>
    <row r="47" spans="1:5" x14ac:dyDescent="0.25">
      <c r="A47" t="s">
        <v>387</v>
      </c>
      <c r="B47">
        <v>42</v>
      </c>
      <c r="C47">
        <v>453.9395391577649</v>
      </c>
      <c r="D47">
        <v>285.07833981959431</v>
      </c>
      <c r="E47" s="53" t="str">
        <f>VLOOKUP(A47,'ISIC Code Mapping'!$A$2:$C$201, 3, FALSE)</f>
        <v>ISIC 07T08</v>
      </c>
    </row>
    <row r="48" spans="1:5" x14ac:dyDescent="0.25">
      <c r="A48" t="s">
        <v>386</v>
      </c>
      <c r="B48">
        <v>43</v>
      </c>
      <c r="C48">
        <v>2584.7513832458171</v>
      </c>
      <c r="D48">
        <v>24.24793738916204</v>
      </c>
      <c r="E48" s="53" t="str">
        <f>VLOOKUP(A48,'ISIC Code Mapping'!$A$2:$C$201, 3, FALSE)</f>
        <v>ISIC 10T12</v>
      </c>
    </row>
    <row r="49" spans="1:5" x14ac:dyDescent="0.25">
      <c r="A49" t="s">
        <v>385</v>
      </c>
      <c r="B49">
        <v>44</v>
      </c>
      <c r="C49">
        <v>2074.1462825637695</v>
      </c>
      <c r="D49">
        <v>0.87089703794739093</v>
      </c>
      <c r="E49" s="53" t="str">
        <f>VLOOKUP(A49,'ISIC Code Mapping'!$A$2:$C$201, 3, FALSE)</f>
        <v>ISIC 10T12</v>
      </c>
    </row>
    <row r="50" spans="1:5" x14ac:dyDescent="0.25">
      <c r="A50" t="s">
        <v>384</v>
      </c>
      <c r="B50">
        <v>45</v>
      </c>
      <c r="C50">
        <v>318.55268597832435</v>
      </c>
      <c r="D50">
        <v>22.893817645760585</v>
      </c>
      <c r="E50" s="53" t="str">
        <f>VLOOKUP(A50,'ISIC Code Mapping'!$A$2:$C$201, 3, FALSE)</f>
        <v>ISIC 10T12</v>
      </c>
    </row>
    <row r="51" spans="1:5" x14ac:dyDescent="0.25">
      <c r="A51" t="s">
        <v>383</v>
      </c>
      <c r="B51">
        <v>46</v>
      </c>
      <c r="C51">
        <v>438.01023471236812</v>
      </c>
      <c r="D51">
        <v>30.238205012021684</v>
      </c>
      <c r="E51" s="53" t="str">
        <f>VLOOKUP(A51,'ISIC Code Mapping'!$A$2:$C$201, 3, FALSE)</f>
        <v>ISIC 10T12</v>
      </c>
    </row>
    <row r="52" spans="1:5" x14ac:dyDescent="0.25">
      <c r="A52" t="s">
        <v>382</v>
      </c>
      <c r="B52">
        <v>47</v>
      </c>
      <c r="C52">
        <v>1731.4155236270144</v>
      </c>
      <c r="D52">
        <v>136.7938753891062</v>
      </c>
      <c r="E52" s="53" t="str">
        <f>VLOOKUP(A52,'ISIC Code Mapping'!$A$2:$C$201, 3, FALSE)</f>
        <v>ISIC 10T12</v>
      </c>
    </row>
    <row r="53" spans="1:5" x14ac:dyDescent="0.25">
      <c r="A53" t="s">
        <v>381</v>
      </c>
      <c r="B53">
        <v>48</v>
      </c>
      <c r="C53">
        <v>1368.3646569035004</v>
      </c>
      <c r="D53">
        <v>122.43397902003993</v>
      </c>
      <c r="E53" s="53" t="str">
        <f>VLOOKUP(A53,'ISIC Code Mapping'!$A$2:$C$201, 3, FALSE)</f>
        <v>ISIC 10T12</v>
      </c>
    </row>
    <row r="54" spans="1:5" x14ac:dyDescent="0.25">
      <c r="A54" t="s">
        <v>380</v>
      </c>
      <c r="B54">
        <v>49</v>
      </c>
      <c r="C54">
        <v>400.8873909427798</v>
      </c>
      <c r="D54">
        <v>4.2636668444970072</v>
      </c>
      <c r="E54" s="53" t="str">
        <f>VLOOKUP(A54,'ISIC Code Mapping'!$A$2:$C$201, 3, FALSE)</f>
        <v>ISIC 10T12</v>
      </c>
    </row>
    <row r="55" spans="1:5" x14ac:dyDescent="0.25">
      <c r="A55" t="s">
        <v>379</v>
      </c>
      <c r="B55">
        <v>50</v>
      </c>
      <c r="C55">
        <v>758.05988377461756</v>
      </c>
      <c r="D55">
        <v>245.54040841750242</v>
      </c>
      <c r="E55" s="53" t="str">
        <f>VLOOKUP(A55,'ISIC Code Mapping'!$A$2:$C$201, 3, FALSE)</f>
        <v>ISIC 10T12</v>
      </c>
    </row>
    <row r="56" spans="1:5" x14ac:dyDescent="0.25">
      <c r="A56" t="s">
        <v>378</v>
      </c>
      <c r="B56">
        <v>51</v>
      </c>
      <c r="C56">
        <v>8883.0349835637771</v>
      </c>
      <c r="D56">
        <v>2838.7519678978574</v>
      </c>
      <c r="E56" s="53" t="str">
        <f>VLOOKUP(A56,'ISIC Code Mapping'!$A$2:$C$201, 3, FALSE)</f>
        <v>ISIC 10T12</v>
      </c>
    </row>
    <row r="57" spans="1:5" x14ac:dyDescent="0.25">
      <c r="A57" t="s">
        <v>377</v>
      </c>
      <c r="B57">
        <v>52</v>
      </c>
      <c r="C57">
        <v>2101.0561480002816</v>
      </c>
      <c r="D57">
        <v>822.66584698731299</v>
      </c>
      <c r="E57" s="53" t="str">
        <f>VLOOKUP(A57,'ISIC Code Mapping'!$A$2:$C$201, 3, FALSE)</f>
        <v>ISIC 10T12</v>
      </c>
    </row>
    <row r="58" spans="1:5" x14ac:dyDescent="0.25">
      <c r="A58" t="s">
        <v>376</v>
      </c>
      <c r="B58">
        <v>53</v>
      </c>
      <c r="C58">
        <v>5326.5534091254176</v>
      </c>
      <c r="D58">
        <v>1435.507759151558</v>
      </c>
      <c r="E58" s="53" t="str">
        <f>VLOOKUP(A58,'ISIC Code Mapping'!$A$2:$C$201, 3, FALSE)</f>
        <v>ISIC 10T12</v>
      </c>
    </row>
    <row r="59" spans="1:5" x14ac:dyDescent="0.25">
      <c r="A59" t="s">
        <v>375</v>
      </c>
      <c r="B59">
        <v>54</v>
      </c>
      <c r="C59">
        <v>202.55038469503617</v>
      </c>
      <c r="D59">
        <v>792.83074152937206</v>
      </c>
      <c r="E59" s="53" t="str">
        <f>VLOOKUP(A59,'ISIC Code Mapping'!$A$2:$C$201, 3, FALSE)</f>
        <v>ISIC 10T12</v>
      </c>
    </row>
    <row r="60" spans="1:5" x14ac:dyDescent="0.25">
      <c r="A60" t="s">
        <v>374</v>
      </c>
      <c r="B60">
        <v>55</v>
      </c>
      <c r="C60">
        <v>6319.1176544625596</v>
      </c>
      <c r="D60">
        <v>11322.418163070288</v>
      </c>
      <c r="E60" s="53" t="str">
        <f>VLOOKUP(A60,'ISIC Code Mapping'!$A$2:$C$201, 3, FALSE)</f>
        <v>ISIC 13T15</v>
      </c>
    </row>
    <row r="61" spans="1:5" x14ac:dyDescent="0.25">
      <c r="A61" t="s">
        <v>373</v>
      </c>
      <c r="B61">
        <v>56</v>
      </c>
      <c r="C61">
        <v>6133.5586201749356</v>
      </c>
      <c r="D61">
        <v>1879.5736591819955</v>
      </c>
      <c r="E61" s="53" t="str">
        <f>VLOOKUP(A61,'ISIC Code Mapping'!$A$2:$C$201, 3, FALSE)</f>
        <v>ISIC 13T15</v>
      </c>
    </row>
    <row r="62" spans="1:5" x14ac:dyDescent="0.25">
      <c r="A62" t="s">
        <v>372</v>
      </c>
      <c r="B62">
        <v>57</v>
      </c>
      <c r="C62">
        <v>4739.5595518480986</v>
      </c>
      <c r="D62">
        <v>2204.1033467956495</v>
      </c>
      <c r="E62" s="53" t="str">
        <f>VLOOKUP(A62,'ISIC Code Mapping'!$A$2:$C$201, 3, FALSE)</f>
        <v>ISIC 13T15</v>
      </c>
    </row>
    <row r="63" spans="1:5" x14ac:dyDescent="0.25">
      <c r="A63" t="s">
        <v>371</v>
      </c>
      <c r="B63">
        <v>58</v>
      </c>
      <c r="C63">
        <v>2616.8125499109519</v>
      </c>
      <c r="D63">
        <v>115.28459196701849</v>
      </c>
      <c r="E63" s="53" t="str">
        <f>VLOOKUP(A63,'ISIC Code Mapping'!$A$2:$C$201, 3, FALSE)</f>
        <v>ISIC 16</v>
      </c>
    </row>
    <row r="64" spans="1:5" x14ac:dyDescent="0.2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25">
      <c r="A65" t="s">
        <v>369</v>
      </c>
      <c r="B65">
        <v>60</v>
      </c>
      <c r="C65">
        <v>1285.8321872767519</v>
      </c>
      <c r="D65">
        <v>111.4411401038036</v>
      </c>
      <c r="E65" s="53" t="str">
        <f>VLOOKUP(A65,'ISIC Code Mapping'!$A$2:$C$201, 3, FALSE)</f>
        <v>ISIC 17T18</v>
      </c>
    </row>
    <row r="66" spans="1:5" x14ac:dyDescent="0.2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25">
      <c r="A67" t="s">
        <v>367</v>
      </c>
      <c r="B67">
        <v>62</v>
      </c>
      <c r="C67">
        <v>2251.0667949163403</v>
      </c>
      <c r="D67">
        <v>3637.3886750955944</v>
      </c>
      <c r="E67" s="53" t="str">
        <f>VLOOKUP(A67,'ISIC Code Mapping'!$A$2:$C$201, 3, FALSE)</f>
        <v>ISIC 17T18</v>
      </c>
    </row>
    <row r="68" spans="1:5" x14ac:dyDescent="0.25">
      <c r="A68" t="s">
        <v>366</v>
      </c>
      <c r="B68">
        <v>63</v>
      </c>
      <c r="C68">
        <v>1678.6722389384558</v>
      </c>
      <c r="D68">
        <v>560.04746423175777</v>
      </c>
      <c r="E68" s="53" t="str">
        <f>VLOOKUP(A68,'ISIC Code Mapping'!$A$2:$C$201, 3, FALSE)</f>
        <v>ISIC 17T18</v>
      </c>
    </row>
    <row r="69" spans="1:5" x14ac:dyDescent="0.25">
      <c r="A69" t="s">
        <v>365</v>
      </c>
      <c r="B69">
        <v>64</v>
      </c>
      <c r="C69">
        <v>131.53560232558883</v>
      </c>
      <c r="D69">
        <v>5.9733944162502608</v>
      </c>
      <c r="E69" s="53" t="str">
        <f>VLOOKUP(A69,'ISIC Code Mapping'!$A$2:$C$201, 3, FALSE)</f>
        <v>ISIC 19</v>
      </c>
    </row>
    <row r="70" spans="1:5" x14ac:dyDescent="0.2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25">
      <c r="A71" t="s">
        <v>363</v>
      </c>
      <c r="B71">
        <v>66</v>
      </c>
      <c r="C71">
        <v>19.795472679999854</v>
      </c>
      <c r="D71">
        <v>71.392167241011435</v>
      </c>
      <c r="E71" s="53" t="str">
        <f>VLOOKUP(A71,'ISIC Code Mapping'!$A$2:$C$201, 3, FALSE)</f>
        <v>ISIC 19</v>
      </c>
    </row>
    <row r="72" spans="1:5" x14ac:dyDescent="0.25">
      <c r="A72" t="s">
        <v>362</v>
      </c>
      <c r="B72">
        <v>67</v>
      </c>
      <c r="C72">
        <v>951.45278929284257</v>
      </c>
      <c r="D72">
        <v>0</v>
      </c>
      <c r="E72" s="53" t="str">
        <f>VLOOKUP(A72,'ISIC Code Mapping'!$A$2:$C$201, 3, FALSE)</f>
        <v>ISIC 19</v>
      </c>
    </row>
    <row r="73" spans="1:5" x14ac:dyDescent="0.2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25">
      <c r="A74" t="s">
        <v>360</v>
      </c>
      <c r="B74">
        <v>69</v>
      </c>
      <c r="C74">
        <v>1.5738565921944113E-3</v>
      </c>
      <c r="D74">
        <v>0</v>
      </c>
      <c r="E74" s="53" t="str">
        <f>VLOOKUP(A74,'ISIC Code Mapping'!$A$2:$C$201, 3, FALSE)</f>
        <v>ISIC 19</v>
      </c>
    </row>
    <row r="75" spans="1:5" x14ac:dyDescent="0.25">
      <c r="A75" t="s">
        <v>359</v>
      </c>
      <c r="B75">
        <v>70</v>
      </c>
      <c r="C75">
        <v>1380.7978864912145</v>
      </c>
      <c r="D75">
        <v>8454.0176650351841</v>
      </c>
      <c r="E75" s="53" t="str">
        <f>VLOOKUP(A75,'ISIC Code Mapping'!$A$2:$C$201, 3, FALSE)</f>
        <v>ISIC 19</v>
      </c>
    </row>
    <row r="76" spans="1:5" x14ac:dyDescent="0.25">
      <c r="A76" t="s">
        <v>358</v>
      </c>
      <c r="B76">
        <v>71</v>
      </c>
      <c r="C76">
        <v>859.84796543904952</v>
      </c>
      <c r="D76">
        <v>2580.6156615696054</v>
      </c>
      <c r="E76" s="53" t="str">
        <f>VLOOKUP(A76,'ISIC Code Mapping'!$A$2:$C$201, 3, FALSE)</f>
        <v>ISIC 19</v>
      </c>
    </row>
    <row r="77" spans="1:5" x14ac:dyDescent="0.2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25">
      <c r="A78" t="s">
        <v>356</v>
      </c>
      <c r="B78">
        <v>73</v>
      </c>
      <c r="C78">
        <v>3557.5760016264339</v>
      </c>
      <c r="D78">
        <v>4988.2612074605422</v>
      </c>
      <c r="E78" s="53" t="str">
        <f>VLOOKUP(A78,'ISIC Code Mapping'!$A$2:$C$201, 3, FALSE)</f>
        <v>ISIC 19</v>
      </c>
    </row>
    <row r="79" spans="1:5" x14ac:dyDescent="0.25">
      <c r="A79" t="s">
        <v>355</v>
      </c>
      <c r="B79">
        <v>74</v>
      </c>
      <c r="C79">
        <v>0.50306861665985303</v>
      </c>
      <c r="D79">
        <v>4.6668397050940227</v>
      </c>
      <c r="E79" s="53" t="str">
        <f>VLOOKUP(A79,'ISIC Code Mapping'!$A$2:$C$201, 3, FALSE)</f>
        <v>ISIC 19</v>
      </c>
    </row>
    <row r="80" spans="1:5" x14ac:dyDescent="0.25">
      <c r="A80" t="s">
        <v>354</v>
      </c>
      <c r="B80">
        <v>75</v>
      </c>
      <c r="C80">
        <v>1801.7240947320638</v>
      </c>
      <c r="D80">
        <v>455.02758514919566</v>
      </c>
      <c r="E80" s="53" t="str">
        <f>VLOOKUP(A80,'ISIC Code Mapping'!$A$2:$C$201, 3, FALSE)</f>
        <v>ISIC 19</v>
      </c>
    </row>
    <row r="81" spans="1:5" x14ac:dyDescent="0.25">
      <c r="A81" t="s">
        <v>353</v>
      </c>
      <c r="B81">
        <v>76</v>
      </c>
      <c r="C81">
        <v>0.1296809656231426</v>
      </c>
      <c r="D81">
        <v>716.04477172172506</v>
      </c>
      <c r="E81" s="53" t="str">
        <f>VLOOKUP(A81,'ISIC Code Mapping'!$A$2:$C$201, 3, FALSE)</f>
        <v>ISIC 19</v>
      </c>
    </row>
    <row r="82" spans="1:5" x14ac:dyDescent="0.2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25">
      <c r="A83" t="s">
        <v>351</v>
      </c>
      <c r="B83">
        <v>78</v>
      </c>
      <c r="C83">
        <v>2607.3814765556331</v>
      </c>
      <c r="D83">
        <v>4824.3696571793635</v>
      </c>
      <c r="E83" s="53" t="str">
        <f>VLOOKUP(A83,'ISIC Code Mapping'!$A$2:$C$201, 3, FALSE)</f>
        <v>ISIC 19</v>
      </c>
    </row>
    <row r="84" spans="1:5" x14ac:dyDescent="0.25">
      <c r="A84" t="s">
        <v>350</v>
      </c>
      <c r="B84">
        <v>79</v>
      </c>
      <c r="C84">
        <v>151.70779888422871</v>
      </c>
      <c r="D84">
        <v>200.35733399983607</v>
      </c>
      <c r="E84" s="53" t="str">
        <f>VLOOKUP(A84,'ISIC Code Mapping'!$A$2:$C$201, 3, FALSE)</f>
        <v>ISIC 19</v>
      </c>
    </row>
    <row r="85" spans="1:5" x14ac:dyDescent="0.25">
      <c r="A85" t="s">
        <v>349</v>
      </c>
      <c r="B85">
        <v>80</v>
      </c>
      <c r="C85">
        <v>7.5869590844908661</v>
      </c>
      <c r="D85">
        <v>13.399066186925801</v>
      </c>
      <c r="E85" s="53" t="str">
        <f>VLOOKUP(A85,'ISIC Code Mapping'!$A$2:$C$201, 3, FALSE)</f>
        <v>ISIC 19</v>
      </c>
    </row>
    <row r="86" spans="1:5" x14ac:dyDescent="0.25">
      <c r="A86" t="s">
        <v>348</v>
      </c>
      <c r="B86">
        <v>81</v>
      </c>
      <c r="C86">
        <v>2.4467332282727501</v>
      </c>
      <c r="D86">
        <v>258.10191301006159</v>
      </c>
      <c r="E86" s="53" t="str">
        <f>VLOOKUP(A86,'ISIC Code Mapping'!$A$2:$C$201, 3, FALSE)</f>
        <v>ISIC 19</v>
      </c>
    </row>
    <row r="87" spans="1:5" x14ac:dyDescent="0.25">
      <c r="A87" t="s">
        <v>347</v>
      </c>
      <c r="B87">
        <v>82</v>
      </c>
      <c r="C87">
        <v>33.09137135304568</v>
      </c>
      <c r="D87">
        <v>1.6725844079191858</v>
      </c>
      <c r="E87" s="53" t="str">
        <f>VLOOKUP(A87,'ISIC Code Mapping'!$A$2:$C$201, 3, FALSE)</f>
        <v>ISIC 19</v>
      </c>
    </row>
    <row r="88" spans="1:5" x14ac:dyDescent="0.25">
      <c r="A88" t="s">
        <v>346</v>
      </c>
      <c r="B88">
        <v>83</v>
      </c>
      <c r="C88">
        <v>34.905896190370321</v>
      </c>
      <c r="D88">
        <v>2.3423990886274479</v>
      </c>
      <c r="E88" s="53" t="str">
        <f>VLOOKUP(A88,'ISIC Code Mapping'!$A$2:$C$201, 3, FALSE)</f>
        <v>ISIC 19</v>
      </c>
    </row>
    <row r="89" spans="1:5" x14ac:dyDescent="0.25">
      <c r="A89" t="s">
        <v>345</v>
      </c>
      <c r="B89">
        <v>84</v>
      </c>
      <c r="C89">
        <v>133.55501805980199</v>
      </c>
      <c r="D89">
        <v>91.42344425868356</v>
      </c>
      <c r="E89" s="53" t="str">
        <f>VLOOKUP(A89,'ISIC Code Mapping'!$A$2:$C$201, 3, FALSE)</f>
        <v>ISIC 19</v>
      </c>
    </row>
    <row r="90" spans="1:5" x14ac:dyDescent="0.25">
      <c r="A90" t="s">
        <v>344</v>
      </c>
      <c r="B90">
        <v>85</v>
      </c>
      <c r="C90">
        <v>616.96475420081879</v>
      </c>
      <c r="D90">
        <v>5.445606868903762</v>
      </c>
      <c r="E90" s="53" t="str">
        <f>VLOOKUP(A90,'ISIC Code Mapping'!$A$2:$C$201, 3, FALSE)</f>
        <v>ISIC 20</v>
      </c>
    </row>
    <row r="91" spans="1:5" x14ac:dyDescent="0.25">
      <c r="A91" t="s">
        <v>343</v>
      </c>
      <c r="B91">
        <v>86</v>
      </c>
      <c r="C91">
        <v>4609.1729908745092</v>
      </c>
      <c r="D91">
        <v>16225.415669078517</v>
      </c>
      <c r="E91" s="53" t="str">
        <f>VLOOKUP(A91,'ISIC Code Mapping'!$A$2:$C$201, 3, FALSE)</f>
        <v>ISIC 20</v>
      </c>
    </row>
    <row r="92" spans="1:5" x14ac:dyDescent="0.2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25">
      <c r="A93" t="s">
        <v>341</v>
      </c>
      <c r="B93">
        <v>88</v>
      </c>
      <c r="C93">
        <v>1.837281713372688</v>
      </c>
      <c r="D93">
        <v>0.89567393954278052</v>
      </c>
      <c r="E93" s="53" t="str">
        <f>VLOOKUP(A93,'ISIC Code Mapping'!$A$2:$C$201, 3, FALSE)</f>
        <v>ISIC 20</v>
      </c>
    </row>
    <row r="94" spans="1:5" x14ac:dyDescent="0.25">
      <c r="A94" t="s">
        <v>340</v>
      </c>
      <c r="B94">
        <v>89</v>
      </c>
      <c r="C94">
        <v>1056.0594801967632</v>
      </c>
      <c r="D94">
        <v>474.52871039657958</v>
      </c>
      <c r="E94" s="53" t="str">
        <f>VLOOKUP(A94,'ISIC Code Mapping'!$A$2:$C$201, 3, FALSE)</f>
        <v>ISIC 20</v>
      </c>
    </row>
    <row r="95" spans="1:5" x14ac:dyDescent="0.25">
      <c r="A95" t="s">
        <v>339</v>
      </c>
      <c r="B95">
        <v>90</v>
      </c>
      <c r="C95">
        <v>46190.324009707911</v>
      </c>
      <c r="D95">
        <v>56220.869881205675</v>
      </c>
      <c r="E95" s="53" t="str">
        <f>VLOOKUP(A95,'ISIC Code Mapping'!$A$2:$C$201, 3, FALSE)</f>
        <v>ISIC 20</v>
      </c>
    </row>
    <row r="96" spans="1:5" x14ac:dyDescent="0.25">
      <c r="A96" t="s">
        <v>338</v>
      </c>
      <c r="B96">
        <v>91</v>
      </c>
      <c r="C96">
        <v>57.242067342296842</v>
      </c>
      <c r="D96">
        <v>0</v>
      </c>
      <c r="E96" s="53" t="str">
        <f>VLOOKUP(A96,'ISIC Code Mapping'!$A$2:$C$201, 3, FALSE)</f>
        <v>ISIC 20</v>
      </c>
    </row>
    <row r="97" spans="1:5" x14ac:dyDescent="0.25">
      <c r="A97" t="s">
        <v>337</v>
      </c>
      <c r="B97">
        <v>92</v>
      </c>
      <c r="C97">
        <v>9.6719111538590479</v>
      </c>
      <c r="D97">
        <v>185.42151644411626</v>
      </c>
      <c r="E97" s="53" t="str">
        <f>VLOOKUP(A97,'ISIC Code Mapping'!$A$2:$C$201, 3, FALSE)</f>
        <v>ISIC 20</v>
      </c>
    </row>
    <row r="98" spans="1:5" x14ac:dyDescent="0.25">
      <c r="A98" t="s">
        <v>336</v>
      </c>
      <c r="B98">
        <v>93</v>
      </c>
      <c r="C98">
        <v>11.507811695024825</v>
      </c>
      <c r="D98">
        <v>0</v>
      </c>
      <c r="E98" s="53" t="str">
        <f>VLOOKUP(A98,'ISIC Code Mapping'!$A$2:$C$201, 3, FALSE)</f>
        <v>ISIC 19</v>
      </c>
    </row>
    <row r="99" spans="1:5" x14ac:dyDescent="0.25">
      <c r="A99" t="s">
        <v>335</v>
      </c>
      <c r="B99">
        <v>94</v>
      </c>
      <c r="C99">
        <v>2.6053065113664244</v>
      </c>
      <c r="D99">
        <v>4.4290761560353431</v>
      </c>
      <c r="E99" s="53" t="str">
        <f>VLOOKUP(A99,'ISIC Code Mapping'!$A$2:$C$201, 3, FALSE)</f>
        <v>ISIC 19</v>
      </c>
    </row>
    <row r="100" spans="1:5" x14ac:dyDescent="0.25">
      <c r="A100" t="s">
        <v>334</v>
      </c>
      <c r="B100">
        <v>95</v>
      </c>
      <c r="C100">
        <v>1.4297625842036135</v>
      </c>
      <c r="D100">
        <v>0</v>
      </c>
      <c r="E100" s="53" t="str">
        <f>VLOOKUP(A100,'ISIC Code Mapping'!$A$2:$C$201, 3, FALSE)</f>
        <v>ISIC 19</v>
      </c>
    </row>
    <row r="101" spans="1:5" x14ac:dyDescent="0.25">
      <c r="A101" t="s">
        <v>333</v>
      </c>
      <c r="B101">
        <v>96</v>
      </c>
      <c r="C101">
        <v>8212.3505179715285</v>
      </c>
      <c r="D101">
        <v>16427.560604957132</v>
      </c>
      <c r="E101" s="53" t="str">
        <f>VLOOKUP(A101,'ISIC Code Mapping'!$A$2:$C$201, 3, FALSE)</f>
        <v>ISIC 22</v>
      </c>
    </row>
    <row r="102" spans="1:5" x14ac:dyDescent="0.25">
      <c r="A102" t="s">
        <v>332</v>
      </c>
      <c r="B102">
        <v>97</v>
      </c>
      <c r="C102">
        <v>2650.0190333214896</v>
      </c>
      <c r="D102">
        <v>1495.0333751062192</v>
      </c>
      <c r="E102" s="53" t="str">
        <f>VLOOKUP(A102,'ISIC Code Mapping'!$A$2:$C$201, 3, FALSE)</f>
        <v>ISIC 231</v>
      </c>
    </row>
    <row r="103" spans="1:5" x14ac:dyDescent="0.2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25">
      <c r="A104" t="s">
        <v>330</v>
      </c>
      <c r="B104">
        <v>99</v>
      </c>
      <c r="C104">
        <v>1689.4417365442043</v>
      </c>
      <c r="D104">
        <v>366.27318556028183</v>
      </c>
      <c r="E104" s="53" t="str">
        <f>VLOOKUP(A104,'ISIC Code Mapping'!$A$2:$C$201, 3, FALSE)</f>
        <v>ISIC 239</v>
      </c>
    </row>
    <row r="105" spans="1:5" x14ac:dyDescent="0.25">
      <c r="A105" t="s">
        <v>329</v>
      </c>
      <c r="B105">
        <v>100</v>
      </c>
      <c r="C105">
        <v>41.763599060213714</v>
      </c>
      <c r="D105">
        <v>4.1056730479664978</v>
      </c>
      <c r="E105" s="53" t="str">
        <f>VLOOKUP(A105,'ISIC Code Mapping'!$A$2:$C$201, 3, FALSE)</f>
        <v>ISIC 239</v>
      </c>
    </row>
    <row r="106" spans="1:5" x14ac:dyDescent="0.25">
      <c r="A106" t="s">
        <v>328</v>
      </c>
      <c r="B106">
        <v>101</v>
      </c>
      <c r="C106">
        <v>229.15322240971031</v>
      </c>
      <c r="D106">
        <v>568.63725606778019</v>
      </c>
      <c r="E106" s="53" t="str">
        <f>VLOOKUP(A106,'ISIC Code Mapping'!$A$2:$C$201, 3, FALSE)</f>
        <v>ISIC 239</v>
      </c>
    </row>
    <row r="107" spans="1:5" x14ac:dyDescent="0.2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25">
      <c r="A108" t="s">
        <v>326</v>
      </c>
      <c r="B108">
        <v>103</v>
      </c>
      <c r="C108">
        <v>1922.1171446281228</v>
      </c>
      <c r="D108">
        <v>860.30503145815305</v>
      </c>
      <c r="E108" s="53" t="str">
        <f>VLOOKUP(A108,'ISIC Code Mapping'!$A$2:$C$201, 3, FALSE)</f>
        <v>ISIC 239</v>
      </c>
    </row>
    <row r="109" spans="1:5" x14ac:dyDescent="0.25">
      <c r="A109" t="s">
        <v>325</v>
      </c>
      <c r="B109">
        <v>104</v>
      </c>
      <c r="C109">
        <v>27281.89777470129</v>
      </c>
      <c r="D109">
        <v>31592.979284495697</v>
      </c>
      <c r="E109" s="53" t="str">
        <f>VLOOKUP(A109,'ISIC Code Mapping'!$A$2:$C$201, 3, FALSE)</f>
        <v>ISIC 241</v>
      </c>
    </row>
    <row r="110" spans="1:5" x14ac:dyDescent="0.2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25">
      <c r="A111" t="s">
        <v>323</v>
      </c>
      <c r="B111">
        <v>106</v>
      </c>
      <c r="C111">
        <v>1263.4187170310179</v>
      </c>
      <c r="D111">
        <v>3513.2554543527503</v>
      </c>
      <c r="E111" s="53" t="str">
        <f>VLOOKUP(A111,'ISIC Code Mapping'!$A$2:$C$201, 3, FALSE)</f>
        <v>ISIC 242</v>
      </c>
    </row>
    <row r="112" spans="1:5" x14ac:dyDescent="0.2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25">
      <c r="A113" t="s">
        <v>321</v>
      </c>
      <c r="B113">
        <v>108</v>
      </c>
      <c r="C113">
        <v>7526.377068668121</v>
      </c>
      <c r="D113">
        <v>2793.43630171412</v>
      </c>
      <c r="E113" s="53" t="str">
        <f>VLOOKUP(A113,'ISIC Code Mapping'!$A$2:$C$201, 3, FALSE)</f>
        <v>ISIC 242</v>
      </c>
    </row>
    <row r="114" spans="1:5" x14ac:dyDescent="0.2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25">
      <c r="A115" t="s">
        <v>319</v>
      </c>
      <c r="B115">
        <v>110</v>
      </c>
      <c r="C115">
        <v>1112.6364671850922</v>
      </c>
      <c r="D115">
        <v>1347.4890454832009</v>
      </c>
      <c r="E115" s="53" t="str">
        <f>VLOOKUP(A115,'ISIC Code Mapping'!$A$2:$C$201, 3, FALSE)</f>
        <v>ISIC 242</v>
      </c>
    </row>
    <row r="116" spans="1:5" x14ac:dyDescent="0.2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25">
      <c r="A117" t="s">
        <v>317</v>
      </c>
      <c r="B117">
        <v>112</v>
      </c>
      <c r="C117">
        <v>4717.030889139256</v>
      </c>
      <c r="D117">
        <v>5319.3711301296134</v>
      </c>
      <c r="E117" s="53" t="str">
        <f>VLOOKUP(A117,'ISIC Code Mapping'!$A$2:$C$201, 3, FALSE)</f>
        <v>ISIC 242</v>
      </c>
    </row>
    <row r="118" spans="1:5" x14ac:dyDescent="0.2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25">
      <c r="A119" t="s">
        <v>315</v>
      </c>
      <c r="B119">
        <v>114</v>
      </c>
      <c r="C119">
        <v>2615.155070952238</v>
      </c>
      <c r="D119">
        <v>757.27439617866514</v>
      </c>
      <c r="E119" s="53" t="str">
        <f>VLOOKUP(A119,'ISIC Code Mapping'!$A$2:$C$201, 3, FALSE)</f>
        <v>ISIC 242</v>
      </c>
    </row>
    <row r="120" spans="1:5" x14ac:dyDescent="0.2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2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25">
      <c r="A122" t="s">
        <v>312</v>
      </c>
      <c r="B122">
        <v>117</v>
      </c>
      <c r="C122">
        <v>13010.580051200233</v>
      </c>
      <c r="D122">
        <v>14070.593376026138</v>
      </c>
      <c r="E122" s="53" t="str">
        <f>VLOOKUP(A122,'ISIC Code Mapping'!$A$2:$C$201, 3, FALSE)</f>
        <v>ISIC 25</v>
      </c>
    </row>
    <row r="123" spans="1:5" x14ac:dyDescent="0.25">
      <c r="A123" t="s">
        <v>311</v>
      </c>
      <c r="B123">
        <v>118</v>
      </c>
      <c r="C123">
        <v>40661.593803824369</v>
      </c>
      <c r="D123">
        <v>53227.617642379424</v>
      </c>
      <c r="E123" s="53" t="str">
        <f>VLOOKUP(A123,'ISIC Code Mapping'!$A$2:$C$201, 3, FALSE)</f>
        <v>ISIC 28</v>
      </c>
    </row>
    <row r="124" spans="1:5" x14ac:dyDescent="0.25">
      <c r="A124" t="s">
        <v>310</v>
      </c>
      <c r="B124">
        <v>119</v>
      </c>
      <c r="C124">
        <v>7966.3372924891391</v>
      </c>
      <c r="D124">
        <v>14239.671967863198</v>
      </c>
      <c r="E124" s="53" t="str">
        <f>VLOOKUP(A124,'ISIC Code Mapping'!$A$2:$C$201, 3, FALSE)</f>
        <v>ISIC 26</v>
      </c>
    </row>
    <row r="125" spans="1:5" x14ac:dyDescent="0.25">
      <c r="A125" t="s">
        <v>309</v>
      </c>
      <c r="B125">
        <v>120</v>
      </c>
      <c r="C125">
        <v>22620.443988780495</v>
      </c>
      <c r="D125">
        <v>31876.869081018904</v>
      </c>
      <c r="E125" s="53" t="str">
        <f>VLOOKUP(A125,'ISIC Code Mapping'!$A$2:$C$201, 3, FALSE)</f>
        <v>ISIC 27</v>
      </c>
    </row>
    <row r="126" spans="1:5" x14ac:dyDescent="0.25">
      <c r="A126" t="s">
        <v>308</v>
      </c>
      <c r="B126">
        <v>121</v>
      </c>
      <c r="C126">
        <v>40252.800893049876</v>
      </c>
      <c r="D126">
        <v>103973.51045435852</v>
      </c>
      <c r="E126" s="53" t="str">
        <f>VLOOKUP(A126,'ISIC Code Mapping'!$A$2:$C$201, 3, FALSE)</f>
        <v>ISIC 26</v>
      </c>
    </row>
    <row r="127" spans="1:5" x14ac:dyDescent="0.25">
      <c r="A127" t="s">
        <v>307</v>
      </c>
      <c r="B127">
        <v>122</v>
      </c>
      <c r="C127">
        <v>24782.348380613865</v>
      </c>
      <c r="D127">
        <v>19469.409136618513</v>
      </c>
      <c r="E127" s="53" t="str">
        <f>VLOOKUP(A127,'ISIC Code Mapping'!$A$2:$C$201, 3, FALSE)</f>
        <v>ISIC 26</v>
      </c>
    </row>
    <row r="128" spans="1:5" x14ac:dyDescent="0.25">
      <c r="A128" t="s">
        <v>306</v>
      </c>
      <c r="B128">
        <v>123</v>
      </c>
      <c r="C128">
        <v>19780.535779374091</v>
      </c>
      <c r="D128">
        <v>68289.380054438778</v>
      </c>
      <c r="E128" s="53" t="str">
        <f>VLOOKUP(A128,'ISIC Code Mapping'!$A$2:$C$201, 3, FALSE)</f>
        <v>ISIC 29</v>
      </c>
    </row>
    <row r="129" spans="1:5" x14ac:dyDescent="0.25">
      <c r="A129" t="s">
        <v>305</v>
      </c>
      <c r="B129">
        <v>124</v>
      </c>
      <c r="C129">
        <v>8427.305557150381</v>
      </c>
      <c r="D129">
        <v>15987.60810906498</v>
      </c>
      <c r="E129" s="53" t="str">
        <f>VLOOKUP(A129,'ISIC Code Mapping'!$A$2:$C$201, 3, FALSE)</f>
        <v>ISIC 30</v>
      </c>
    </row>
    <row r="130" spans="1:5" x14ac:dyDescent="0.25">
      <c r="A130" t="s">
        <v>304</v>
      </c>
      <c r="B130">
        <v>125</v>
      </c>
      <c r="C130">
        <v>5842.3637683610341</v>
      </c>
      <c r="D130">
        <v>3371.3430369196913</v>
      </c>
      <c r="E130" s="53" t="str">
        <f>VLOOKUP(A130,'ISIC Code Mapping'!$A$2:$C$201, 3, FALSE)</f>
        <v>ISIC 31T33</v>
      </c>
    </row>
    <row r="131" spans="1:5" x14ac:dyDescent="0.2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2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2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2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2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2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2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2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2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2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2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2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2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2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2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2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25">
      <c r="A147" t="s">
        <v>287</v>
      </c>
      <c r="B147">
        <v>142</v>
      </c>
      <c r="C147">
        <v>0</v>
      </c>
      <c r="D147">
        <v>5.2599763259021139E-2</v>
      </c>
      <c r="E147" s="53" t="str">
        <f>VLOOKUP(A147,'ISIC Code Mapping'!$A$2:$C$201, 3, FALSE)</f>
        <v>ISIC 352T353</v>
      </c>
    </row>
    <row r="148" spans="1:5" x14ac:dyDescent="0.25">
      <c r="A148" t="s">
        <v>286</v>
      </c>
      <c r="B148">
        <v>143</v>
      </c>
      <c r="C148">
        <v>2.4005439638950115E-4</v>
      </c>
      <c r="D148">
        <v>0.10928000031898479</v>
      </c>
      <c r="E148" s="53" t="str">
        <f>VLOOKUP(A148,'ISIC Code Mapping'!$A$2:$C$201, 3, FALSE)</f>
        <v>ISIC 352T353</v>
      </c>
    </row>
    <row r="149" spans="1:5" x14ac:dyDescent="0.2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2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25">
      <c r="A151" t="s">
        <v>283</v>
      </c>
      <c r="B151">
        <v>146</v>
      </c>
      <c r="C151">
        <v>1.3204048032692955E-3</v>
      </c>
      <c r="D151">
        <v>1.118519601250146E-2</v>
      </c>
      <c r="E151" s="53" t="str">
        <f>VLOOKUP(A151,'ISIC Code Mapping'!$A$2:$C$201, 3, FALSE)</f>
        <v>ISIC 352T353</v>
      </c>
    </row>
    <row r="152" spans="1:5" x14ac:dyDescent="0.2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2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2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25">
      <c r="A155" t="s">
        <v>279</v>
      </c>
      <c r="B155">
        <v>150</v>
      </c>
      <c r="C155">
        <v>2148.9972670670845</v>
      </c>
      <c r="D155">
        <v>838.24273319389806</v>
      </c>
      <c r="E155" s="53" t="str">
        <f>VLOOKUP(A155,'ISIC Code Mapping'!$A$2:$C$201, 3, FALSE)</f>
        <v>ISIC 41T43</v>
      </c>
    </row>
    <row r="156" spans="1:5" x14ac:dyDescent="0.2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25">
      <c r="A157" t="s">
        <v>277</v>
      </c>
      <c r="B157">
        <v>152</v>
      </c>
      <c r="C157">
        <v>1068.1764996048905</v>
      </c>
      <c r="D157">
        <v>194.97908106455873</v>
      </c>
      <c r="E157" s="53" t="str">
        <f>VLOOKUP(A157,'ISIC Code Mapping'!$A$2:$C$201, 3, FALSE)</f>
        <v>ISIC 45T47</v>
      </c>
    </row>
    <row r="158" spans="1:5" x14ac:dyDescent="0.25">
      <c r="A158" t="s">
        <v>276</v>
      </c>
      <c r="B158">
        <v>153</v>
      </c>
      <c r="C158">
        <v>74.416049862931374</v>
      </c>
      <c r="D158">
        <v>12.089404917320756</v>
      </c>
      <c r="E158" s="53" t="str">
        <f>VLOOKUP(A158,'ISIC Code Mapping'!$A$2:$C$201, 3, FALSE)</f>
        <v>ISIC 45T47</v>
      </c>
    </row>
    <row r="159" spans="1:5" x14ac:dyDescent="0.25">
      <c r="A159" t="s">
        <v>275</v>
      </c>
      <c r="B159">
        <v>154</v>
      </c>
      <c r="C159">
        <v>2957.87262153455</v>
      </c>
      <c r="D159">
        <v>675.85132283457767</v>
      </c>
      <c r="E159" s="53" t="str">
        <f>VLOOKUP(A159,'ISIC Code Mapping'!$A$2:$C$201, 3, FALSE)</f>
        <v>ISIC 45T47</v>
      </c>
    </row>
    <row r="160" spans="1:5" x14ac:dyDescent="0.25">
      <c r="A160" t="s">
        <v>274</v>
      </c>
      <c r="B160">
        <v>155</v>
      </c>
      <c r="C160">
        <v>1446.7335764308691</v>
      </c>
      <c r="D160">
        <v>357.61784945344345</v>
      </c>
      <c r="E160" s="53" t="str">
        <f>VLOOKUP(A160,'ISIC Code Mapping'!$A$2:$C$201, 3, FALSE)</f>
        <v>ISIC 45T47</v>
      </c>
    </row>
    <row r="161" spans="1:5" x14ac:dyDescent="0.25">
      <c r="A161" t="s">
        <v>273</v>
      </c>
      <c r="B161">
        <v>156</v>
      </c>
      <c r="C161">
        <v>5653.1984579438058</v>
      </c>
      <c r="D161">
        <v>3608.2703831337258</v>
      </c>
      <c r="E161" s="53" t="str">
        <f>VLOOKUP(A161,'ISIC Code Mapping'!$A$2:$C$201, 3, FALSE)</f>
        <v>ISIC 55T56</v>
      </c>
    </row>
    <row r="162" spans="1:5" x14ac:dyDescent="0.25">
      <c r="A162" t="s">
        <v>272</v>
      </c>
      <c r="B162">
        <v>157</v>
      </c>
      <c r="C162">
        <v>536.75206977656342</v>
      </c>
      <c r="D162">
        <v>221.8135269618044</v>
      </c>
      <c r="E162" s="53" t="str">
        <f>VLOOKUP(A162,'ISIC Code Mapping'!$A$2:$C$201, 3, FALSE)</f>
        <v>ISIC 49T53</v>
      </c>
    </row>
    <row r="163" spans="1:5" x14ac:dyDescent="0.25">
      <c r="A163" t="s">
        <v>271</v>
      </c>
      <c r="B163">
        <v>158</v>
      </c>
      <c r="C163">
        <v>2411.8382618925252</v>
      </c>
      <c r="D163">
        <v>922.52121716979411</v>
      </c>
      <c r="E163" s="53" t="str">
        <f>VLOOKUP(A163,'ISIC Code Mapping'!$A$2:$C$201, 3, FALSE)</f>
        <v>ISIC 49T53</v>
      </c>
    </row>
    <row r="164" spans="1:5" x14ac:dyDescent="0.25">
      <c r="A164" t="s">
        <v>270</v>
      </c>
      <c r="B164">
        <v>159</v>
      </c>
      <c r="C164">
        <v>96.261894198277474</v>
      </c>
      <c r="D164">
        <v>33.242568503578504</v>
      </c>
      <c r="E164" s="53" t="str">
        <f>VLOOKUP(A164,'ISIC Code Mapping'!$A$2:$C$201, 3, FALSE)</f>
        <v>ISIC 49T53</v>
      </c>
    </row>
    <row r="165" spans="1:5" x14ac:dyDescent="0.25">
      <c r="A165" t="s">
        <v>269</v>
      </c>
      <c r="B165">
        <v>160</v>
      </c>
      <c r="C165">
        <v>4386.947803125795</v>
      </c>
      <c r="D165">
        <v>1537.8484685406968</v>
      </c>
      <c r="E165" s="53" t="str">
        <f>VLOOKUP(A165,'ISIC Code Mapping'!$A$2:$C$201, 3, FALSE)</f>
        <v>ISIC 49T53</v>
      </c>
    </row>
    <row r="166" spans="1:5" x14ac:dyDescent="0.25">
      <c r="A166" t="s">
        <v>268</v>
      </c>
      <c r="B166">
        <v>161</v>
      </c>
      <c r="C166">
        <v>31.466090585318458</v>
      </c>
      <c r="D166">
        <v>6.9498634972887787</v>
      </c>
      <c r="E166" s="53" t="str">
        <f>VLOOKUP(A166,'ISIC Code Mapping'!$A$2:$C$201, 3, FALSE)</f>
        <v>ISIC 49T53</v>
      </c>
    </row>
    <row r="167" spans="1:5" x14ac:dyDescent="0.25">
      <c r="A167" t="s">
        <v>267</v>
      </c>
      <c r="B167">
        <v>162</v>
      </c>
      <c r="C167">
        <v>2219.4621964291764</v>
      </c>
      <c r="D167">
        <v>1330.1909361005448</v>
      </c>
      <c r="E167" s="53" t="str">
        <f>VLOOKUP(A167,'ISIC Code Mapping'!$A$2:$C$201, 3, FALSE)</f>
        <v>ISIC 49T53</v>
      </c>
    </row>
    <row r="168" spans="1:5" x14ac:dyDescent="0.25">
      <c r="A168" t="s">
        <v>266</v>
      </c>
      <c r="B168">
        <v>163</v>
      </c>
      <c r="C168">
        <v>1576.6968029174463</v>
      </c>
      <c r="D168">
        <v>748.88294926143669</v>
      </c>
      <c r="E168" s="53" t="str">
        <f>VLOOKUP(A168,'ISIC Code Mapping'!$A$2:$C$201, 3, FALSE)</f>
        <v>ISIC 49T53</v>
      </c>
    </row>
    <row r="169" spans="1:5" x14ac:dyDescent="0.25">
      <c r="A169" t="s">
        <v>265</v>
      </c>
      <c r="B169">
        <v>164</v>
      </c>
      <c r="C169">
        <v>1217.9827569014792</v>
      </c>
      <c r="D169">
        <v>168.95985570710397</v>
      </c>
      <c r="E169" s="53" t="str">
        <f>VLOOKUP(A169,'ISIC Code Mapping'!$A$2:$C$201, 3, FALSE)</f>
        <v>ISIC 61</v>
      </c>
    </row>
    <row r="170" spans="1:5" x14ac:dyDescent="0.25">
      <c r="A170" t="s">
        <v>264</v>
      </c>
      <c r="B170">
        <v>165</v>
      </c>
      <c r="C170">
        <v>1585.8584333794213</v>
      </c>
      <c r="D170">
        <v>194.73455876611587</v>
      </c>
      <c r="E170" s="53" t="str">
        <f>VLOOKUP(A170,'ISIC Code Mapping'!$A$2:$C$201, 3, FALSE)</f>
        <v>ISIC 64T66</v>
      </c>
    </row>
    <row r="171" spans="1:5" x14ac:dyDescent="0.25">
      <c r="A171" t="s">
        <v>263</v>
      </c>
      <c r="B171">
        <v>166</v>
      </c>
      <c r="C171">
        <v>1157.0180943817081</v>
      </c>
      <c r="D171">
        <v>209.08326272683294</v>
      </c>
      <c r="E171" s="53" t="str">
        <f>VLOOKUP(A171,'ISIC Code Mapping'!$A$2:$C$201, 3, FALSE)</f>
        <v>ISIC 64T66</v>
      </c>
    </row>
    <row r="172" spans="1:5" x14ac:dyDescent="0.25">
      <c r="A172" t="s">
        <v>262</v>
      </c>
      <c r="B172">
        <v>167</v>
      </c>
      <c r="C172">
        <v>355.65693354180087</v>
      </c>
      <c r="D172">
        <v>95.560055263478731</v>
      </c>
      <c r="E172" s="53" t="str">
        <f>VLOOKUP(A172,'ISIC Code Mapping'!$A$2:$C$201, 3, FALSE)</f>
        <v>ISIC 64T66</v>
      </c>
    </row>
    <row r="173" spans="1:5" x14ac:dyDescent="0.25">
      <c r="A173" t="s">
        <v>261</v>
      </c>
      <c r="B173">
        <v>168</v>
      </c>
      <c r="C173">
        <v>2298.8384956946607</v>
      </c>
      <c r="D173">
        <v>817.74874615180477</v>
      </c>
      <c r="E173" s="53" t="str">
        <f>VLOOKUP(A173,'ISIC Code Mapping'!$A$2:$C$201, 3, FALSE)</f>
        <v>ISIC 68</v>
      </c>
    </row>
    <row r="174" spans="1:5" x14ac:dyDescent="0.25">
      <c r="A174" t="s">
        <v>260</v>
      </c>
      <c r="B174">
        <v>169</v>
      </c>
      <c r="C174">
        <v>831.15297740204437</v>
      </c>
      <c r="D174">
        <v>198.82617078302798</v>
      </c>
      <c r="E174" s="53" t="str">
        <f>VLOOKUP(A174,'ISIC Code Mapping'!$A$2:$C$201, 3, FALSE)</f>
        <v>ISIC 69T82</v>
      </c>
    </row>
    <row r="175" spans="1:5" x14ac:dyDescent="0.25">
      <c r="A175" t="s">
        <v>259</v>
      </c>
      <c r="B175">
        <v>170</v>
      </c>
      <c r="C175">
        <v>1040.0222369135711</v>
      </c>
      <c r="D175">
        <v>142.80098486665693</v>
      </c>
      <c r="E175" s="53" t="str">
        <f>VLOOKUP(A175,'ISIC Code Mapping'!$A$2:$C$201, 3, FALSE)</f>
        <v>ISIC 62T63</v>
      </c>
    </row>
    <row r="176" spans="1:5" x14ac:dyDescent="0.25">
      <c r="A176" t="s">
        <v>258</v>
      </c>
      <c r="B176">
        <v>171</v>
      </c>
      <c r="C176">
        <v>591.72744725665416</v>
      </c>
      <c r="D176">
        <v>210.70418841496959</v>
      </c>
      <c r="E176" s="53" t="str">
        <f>VLOOKUP(A176,'ISIC Code Mapping'!$A$2:$C$201, 3, FALSE)</f>
        <v>ISIC 69T82</v>
      </c>
    </row>
    <row r="177" spans="1:5" x14ac:dyDescent="0.25">
      <c r="A177" t="s">
        <v>257</v>
      </c>
      <c r="B177">
        <v>172</v>
      </c>
      <c r="C177">
        <v>7664.5382389219194</v>
      </c>
      <c r="D177">
        <v>1539.9840405061764</v>
      </c>
      <c r="E177" s="53" t="str">
        <f>VLOOKUP(A177,'ISIC Code Mapping'!$A$2:$C$201, 3, FALSE)</f>
        <v>ISIC 69T82</v>
      </c>
    </row>
    <row r="178" spans="1:5" x14ac:dyDescent="0.25">
      <c r="A178" t="s">
        <v>256</v>
      </c>
      <c r="B178">
        <v>173</v>
      </c>
      <c r="C178">
        <v>1520.7015048903015</v>
      </c>
      <c r="D178">
        <v>130.78253987450142</v>
      </c>
      <c r="E178" s="53" t="str">
        <f>VLOOKUP(A178,'ISIC Code Mapping'!$A$2:$C$201, 3, FALSE)</f>
        <v>ISIC 84</v>
      </c>
    </row>
    <row r="179" spans="1:5" x14ac:dyDescent="0.25">
      <c r="A179" t="s">
        <v>255</v>
      </c>
      <c r="B179">
        <v>174</v>
      </c>
      <c r="C179">
        <v>850.25453689435699</v>
      </c>
      <c r="D179">
        <v>76.855390494996641</v>
      </c>
      <c r="E179" s="53" t="str">
        <f>VLOOKUP(A179,'ISIC Code Mapping'!$A$2:$C$201, 3, FALSE)</f>
        <v>ISIC 85</v>
      </c>
    </row>
    <row r="180" spans="1:5" x14ac:dyDescent="0.25">
      <c r="A180" t="s">
        <v>254</v>
      </c>
      <c r="B180">
        <v>175</v>
      </c>
      <c r="C180">
        <v>1451.7740271644666</v>
      </c>
      <c r="D180">
        <v>147.93930684904686</v>
      </c>
      <c r="E180" s="53" t="str">
        <f>VLOOKUP(A180,'ISIC Code Mapping'!$A$2:$C$201, 3, FALSE)</f>
        <v>ISIC 86T88</v>
      </c>
    </row>
    <row r="181" spans="1:5" x14ac:dyDescent="0.25">
      <c r="A181" t="s">
        <v>253</v>
      </c>
      <c r="B181">
        <v>176</v>
      </c>
      <c r="C181">
        <v>14.41805090560214</v>
      </c>
      <c r="D181">
        <v>6.1052451062027302</v>
      </c>
      <c r="E181" s="53" t="str">
        <f>VLOOKUP(A181,'ISIC Code Mapping'!$A$2:$C$201, 3, FALSE)</f>
        <v>ISIC 36T39</v>
      </c>
    </row>
    <row r="182" spans="1:5" x14ac:dyDescent="0.25">
      <c r="A182" t="s">
        <v>252</v>
      </c>
      <c r="B182">
        <v>177</v>
      </c>
      <c r="C182">
        <v>16.108095618004896</v>
      </c>
      <c r="D182">
        <v>6.2082174956518603</v>
      </c>
      <c r="E182" s="53" t="str">
        <f>VLOOKUP(A182,'ISIC Code Mapping'!$A$2:$C$201, 3, FALSE)</f>
        <v>ISIC 36T39</v>
      </c>
    </row>
    <row r="183" spans="1:5" x14ac:dyDescent="0.25">
      <c r="A183" t="s">
        <v>251</v>
      </c>
      <c r="B183">
        <v>178</v>
      </c>
      <c r="C183">
        <v>13.358928421429511</v>
      </c>
      <c r="D183">
        <v>2.3001917340210531</v>
      </c>
      <c r="E183" s="53" t="str">
        <f>VLOOKUP(A183,'ISIC Code Mapping'!$A$2:$C$201, 3, FALSE)</f>
        <v>ISIC 36T39</v>
      </c>
    </row>
    <row r="184" spans="1:5" x14ac:dyDescent="0.25">
      <c r="A184" t="s">
        <v>250</v>
      </c>
      <c r="B184">
        <v>179</v>
      </c>
      <c r="C184">
        <v>50.313602666337033</v>
      </c>
      <c r="D184">
        <v>5.0101872817155968</v>
      </c>
      <c r="E184" s="53" t="str">
        <f>VLOOKUP(A184,'ISIC Code Mapping'!$A$2:$C$201, 3, FALSE)</f>
        <v>ISIC 36T39</v>
      </c>
    </row>
    <row r="185" spans="1:5" x14ac:dyDescent="0.25">
      <c r="A185" t="s">
        <v>249</v>
      </c>
      <c r="B185">
        <v>180</v>
      </c>
      <c r="C185">
        <v>4.8693523165502901</v>
      </c>
      <c r="D185">
        <v>1.598859275498189</v>
      </c>
      <c r="E185" s="53" t="str">
        <f>VLOOKUP(A185,'ISIC Code Mapping'!$A$2:$C$201, 3, FALSE)</f>
        <v>ISIC 36T39</v>
      </c>
    </row>
    <row r="186" spans="1:5" x14ac:dyDescent="0.25">
      <c r="A186" t="s">
        <v>248</v>
      </c>
      <c r="B186">
        <v>181</v>
      </c>
      <c r="C186">
        <v>10.314485204909227</v>
      </c>
      <c r="D186">
        <v>2.0721854614972357</v>
      </c>
      <c r="E186" s="53" t="str">
        <f>VLOOKUP(A186,'ISIC Code Mapping'!$A$2:$C$201, 3, FALSE)</f>
        <v>ISIC 36T39</v>
      </c>
    </row>
    <row r="187" spans="1:5" x14ac:dyDescent="0.25">
      <c r="A187" t="s">
        <v>247</v>
      </c>
      <c r="B187">
        <v>182</v>
      </c>
      <c r="C187">
        <v>16.613301259111804</v>
      </c>
      <c r="D187">
        <v>3.9852914990184165</v>
      </c>
      <c r="E187" s="53" t="str">
        <f>VLOOKUP(A187,'ISIC Code Mapping'!$A$2:$C$201, 3, FALSE)</f>
        <v>ISIC 36T39</v>
      </c>
    </row>
    <row r="188" spans="1:5" x14ac:dyDescent="0.25">
      <c r="A188" t="s">
        <v>246</v>
      </c>
      <c r="B188">
        <v>183</v>
      </c>
      <c r="C188">
        <v>3.4621845262073054</v>
      </c>
      <c r="D188">
        <v>0</v>
      </c>
      <c r="E188" s="53" t="str">
        <f>VLOOKUP(A188,'ISIC Code Mapping'!$A$2:$C$201, 3, FALSE)</f>
        <v>ISIC 36T39</v>
      </c>
    </row>
    <row r="189" spans="1:5" x14ac:dyDescent="0.25">
      <c r="A189" t="s">
        <v>245</v>
      </c>
      <c r="B189">
        <v>184</v>
      </c>
      <c r="C189">
        <v>1.5399192088143137</v>
      </c>
      <c r="D189">
        <v>0</v>
      </c>
      <c r="E189" s="53" t="str">
        <f>VLOOKUP(A189,'ISIC Code Mapping'!$A$2:$C$201, 3, FALSE)</f>
        <v>ISIC 36T39</v>
      </c>
    </row>
    <row r="190" spans="1:5" x14ac:dyDescent="0.25">
      <c r="A190" t="s">
        <v>244</v>
      </c>
      <c r="B190">
        <v>185</v>
      </c>
      <c r="C190">
        <v>31.663398599405529</v>
      </c>
      <c r="D190">
        <v>0</v>
      </c>
      <c r="E190" s="53" t="str">
        <f>VLOOKUP(A190,'ISIC Code Mapping'!$A$2:$C$201, 3, FALSE)</f>
        <v>ISIC 36T39</v>
      </c>
    </row>
    <row r="191" spans="1:5" x14ac:dyDescent="0.25">
      <c r="A191" t="s">
        <v>243</v>
      </c>
      <c r="B191">
        <v>186</v>
      </c>
      <c r="C191">
        <v>63.12903506981943</v>
      </c>
      <c r="D191">
        <v>0</v>
      </c>
      <c r="E191" s="53" t="str">
        <f>VLOOKUP(A191,'ISIC Code Mapping'!$A$2:$C$201, 3, FALSE)</f>
        <v>ISIC 36T39</v>
      </c>
    </row>
    <row r="192" spans="1:5" x14ac:dyDescent="0.25">
      <c r="A192" t="s">
        <v>242</v>
      </c>
      <c r="B192">
        <v>187</v>
      </c>
      <c r="C192">
        <v>2.3911255440403671</v>
      </c>
      <c r="D192">
        <v>0</v>
      </c>
      <c r="E192" s="53" t="str">
        <f>VLOOKUP(A192,'ISIC Code Mapping'!$A$2:$C$201, 3, FALSE)</f>
        <v>ISIC 36T39</v>
      </c>
    </row>
    <row r="193" spans="1:5" x14ac:dyDescent="0.25">
      <c r="A193" t="s">
        <v>241</v>
      </c>
      <c r="B193">
        <v>188</v>
      </c>
      <c r="C193">
        <v>33.138476209755069</v>
      </c>
      <c r="D193">
        <v>3.525241349974249</v>
      </c>
      <c r="E193" s="53" t="str">
        <f>VLOOKUP(A193,'ISIC Code Mapping'!$A$2:$C$201, 3, FALSE)</f>
        <v>ISIC 36T39</v>
      </c>
    </row>
    <row r="194" spans="1:5" x14ac:dyDescent="0.25">
      <c r="A194" t="s">
        <v>240</v>
      </c>
      <c r="B194">
        <v>189</v>
      </c>
      <c r="C194">
        <v>43.782420798380841</v>
      </c>
      <c r="D194">
        <v>4.687369523172662</v>
      </c>
      <c r="E194" s="53" t="str">
        <f>VLOOKUP(A194,'ISIC Code Mapping'!$A$2:$C$201, 3, FALSE)</f>
        <v>ISIC 36T39</v>
      </c>
    </row>
    <row r="195" spans="1:5" x14ac:dyDescent="0.25">
      <c r="A195" t="s">
        <v>239</v>
      </c>
      <c r="B195">
        <v>190</v>
      </c>
      <c r="C195">
        <v>55.823842647294278</v>
      </c>
      <c r="D195">
        <v>0</v>
      </c>
      <c r="E195" s="53" t="str">
        <f>VLOOKUP(A195,'ISIC Code Mapping'!$A$2:$C$201, 3, FALSE)</f>
        <v>ISIC 36T39</v>
      </c>
    </row>
    <row r="196" spans="1:5" x14ac:dyDescent="0.25">
      <c r="A196" t="s">
        <v>238</v>
      </c>
      <c r="B196">
        <v>191</v>
      </c>
      <c r="C196">
        <v>32.362312825147889</v>
      </c>
      <c r="D196">
        <v>0</v>
      </c>
      <c r="E196" s="53" t="str">
        <f>VLOOKUP(A196,'ISIC Code Mapping'!$A$2:$C$201, 3, FALSE)</f>
        <v>ISIC 36T39</v>
      </c>
    </row>
    <row r="197" spans="1:5" x14ac:dyDescent="0.25">
      <c r="A197" t="s">
        <v>237</v>
      </c>
      <c r="B197">
        <v>192</v>
      </c>
      <c r="C197">
        <v>13.636768634450227</v>
      </c>
      <c r="D197">
        <v>0</v>
      </c>
      <c r="E197" s="53" t="str">
        <f>VLOOKUP(A197,'ISIC Code Mapping'!$A$2:$C$201, 3, FALSE)</f>
        <v>ISIC 36T39</v>
      </c>
    </row>
    <row r="198" spans="1:5" x14ac:dyDescent="0.25">
      <c r="A198" t="s">
        <v>236</v>
      </c>
      <c r="B198">
        <v>193</v>
      </c>
      <c r="C198">
        <v>48.927269735722341</v>
      </c>
      <c r="D198">
        <v>0</v>
      </c>
      <c r="E198" s="53" t="str">
        <f>VLOOKUP(A198,'ISIC Code Mapping'!$A$2:$C$201, 3, FALSE)</f>
        <v>ISIC 36T39</v>
      </c>
    </row>
    <row r="199" spans="1:5" x14ac:dyDescent="0.25">
      <c r="A199" t="s">
        <v>235</v>
      </c>
      <c r="B199">
        <v>194</v>
      </c>
      <c r="C199">
        <v>9.038667909260381</v>
      </c>
      <c r="D199">
        <v>0</v>
      </c>
      <c r="E199" s="53" t="str">
        <f>VLOOKUP(A199,'ISIC Code Mapping'!$A$2:$C$201, 3, FALSE)</f>
        <v>ISIC 36T39</v>
      </c>
    </row>
    <row r="200" spans="1:5" x14ac:dyDescent="0.25">
      <c r="A200" t="s">
        <v>234</v>
      </c>
      <c r="B200">
        <v>195</v>
      </c>
      <c r="C200">
        <v>12.152652547753386</v>
      </c>
      <c r="D200">
        <v>0</v>
      </c>
      <c r="E200" s="53" t="str">
        <f>VLOOKUP(A200,'ISIC Code Mapping'!$A$2:$C$201, 3, FALSE)</f>
        <v>ISIC 36T39</v>
      </c>
    </row>
    <row r="201" spans="1:5" x14ac:dyDescent="0.25">
      <c r="A201" t="s">
        <v>233</v>
      </c>
      <c r="B201">
        <v>196</v>
      </c>
      <c r="C201">
        <v>1605.9287613560468</v>
      </c>
      <c r="D201">
        <v>8227.2334736203247</v>
      </c>
      <c r="E201" s="53" t="str">
        <f>VLOOKUP(A201,'ISIC Code Mapping'!$A$2:$C$201, 3, FALSE)</f>
        <v>ISIC 90T96</v>
      </c>
    </row>
    <row r="202" spans="1:5" x14ac:dyDescent="0.25">
      <c r="A202" t="s">
        <v>232</v>
      </c>
      <c r="B202">
        <v>197</v>
      </c>
      <c r="C202">
        <v>854.96593981627166</v>
      </c>
      <c r="D202">
        <v>55.345744191674314</v>
      </c>
      <c r="E202" s="53" t="str">
        <f>VLOOKUP(A202,'ISIC Code Mapping'!$A$2:$C$201, 3, FALSE)</f>
        <v>ISIC 90T96</v>
      </c>
    </row>
    <row r="203" spans="1:5" x14ac:dyDescent="0.25">
      <c r="A203" t="s">
        <v>231</v>
      </c>
      <c r="B203">
        <v>198</v>
      </c>
      <c r="C203">
        <v>455.3088139963491</v>
      </c>
      <c r="D203">
        <v>38.028197167532667</v>
      </c>
      <c r="E203" s="53" t="str">
        <f>VLOOKUP(A203,'ISIC Code Mapping'!$A$2:$C$201, 3, FALSE)</f>
        <v>ISIC 90T96</v>
      </c>
    </row>
    <row r="204" spans="1:5" x14ac:dyDescent="0.25">
      <c r="A204" t="s">
        <v>230</v>
      </c>
      <c r="B204">
        <v>199</v>
      </c>
      <c r="C204">
        <v>128.48669206209786</v>
      </c>
      <c r="D204">
        <v>9.3286636508968304</v>
      </c>
      <c r="E204" s="53" t="str">
        <f>VLOOKUP(A204,'ISIC Code Mapping'!$A$2:$C$201, 3, FALSE)</f>
        <v>ISIC 97T98</v>
      </c>
    </row>
    <row r="205" spans="1:5" x14ac:dyDescent="0.2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I16" sqref="I16"/>
    </sheetView>
  </sheetViews>
  <sheetFormatPr defaultRowHeight="15" x14ac:dyDescent="0.25"/>
  <cols>
    <col min="2" max="2" width="12.42578125" customWidth="1"/>
    <col min="3" max="3" width="11.5703125" style="79" bestFit="1" customWidth="1"/>
    <col min="4" max="6" width="9.140625" style="79"/>
    <col min="7" max="7" width="2.5703125" style="79" customWidth="1"/>
    <col min="8" max="9" width="9.140625" style="79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31" t="s">
        <v>443</v>
      </c>
      <c r="D2" s="131"/>
      <c r="E2" s="131"/>
      <c r="H2" s="131" t="s">
        <v>444</v>
      </c>
      <c r="I2" s="131"/>
      <c r="J2" s="131"/>
    </row>
    <row r="3" spans="2:12" x14ac:dyDescent="0.2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25">
      <c r="B4" s="61" t="str">
        <f>'EXIOBASE output'!B9</f>
        <v>ISIC 05</v>
      </c>
      <c r="C4" s="84">
        <f>IF(ISERROR(VLOOKUP(B4,'EXIOBASE output'!$B$8:$C$46,2,FALSE)),"",VLOOKUP(B4,'EXIOBASE output'!$B$8:$C$46,2,FALSE))</f>
        <v>859.08710074359988</v>
      </c>
      <c r="D4" s="85">
        <f>SUMIFS('EXIOBASE imports exports'!C:C, 'EXIOBASE imports exports'!E:E, 'ISIC SPLIT DATA'!B4)</f>
        <v>5251.8880831421038</v>
      </c>
      <c r="E4" s="85">
        <f>SUMIFS('EXIOBASE imports exports'!D:D, 'EXIOBASE imports exports'!E:E, 'ISIC SPLIT DATA'!B4)</f>
        <v>7.4532169451926285</v>
      </c>
      <c r="F4" s="86" t="s">
        <v>175</v>
      </c>
      <c r="G4" s="86"/>
      <c r="H4" s="87">
        <f>C4/SUM(C$4:C$5)</f>
        <v>0.63826876107750441</v>
      </c>
      <c r="I4" s="87">
        <f t="shared" ref="I4:J5" si="0">D4/SUM(D$4:D$5)</f>
        <v>9.5113817621782656E-2</v>
      </c>
      <c r="J4" s="60">
        <f t="shared" si="0"/>
        <v>0.27253189134826933</v>
      </c>
    </row>
    <row r="5" spans="2:12" x14ac:dyDescent="0.25">
      <c r="B5" s="57" t="str">
        <f>'EXIOBASE output'!B10</f>
        <v>ISIC 06</v>
      </c>
      <c r="C5" s="88">
        <f>IF(ISERROR(VLOOKUP(B5,'EXIOBASE output'!$B$8:$C$46,2,FALSE)),"",VLOOKUP(B5,'EXIOBASE output'!$B$8:$C$46,2,FALSE))</f>
        <v>486.87741002662375</v>
      </c>
      <c r="D5" s="89">
        <f>SUMIFS('EXIOBASE imports exports'!C:C, 'EXIOBASE imports exports'!E:E, 'ISIC SPLIT DATA'!B5)</f>
        <v>49964.990120885879</v>
      </c>
      <c r="E5" s="89">
        <f>SUMIFS('EXIOBASE imports exports'!D:D, 'EXIOBASE imports exports'!E:E, 'ISIC SPLIT DATA'!B5)</f>
        <v>19.894837289194715</v>
      </c>
      <c r="F5" s="90" t="s">
        <v>175</v>
      </c>
      <c r="G5" s="90"/>
      <c r="H5" s="91">
        <f>C5/SUM(C$4:C$5)</f>
        <v>0.3617312389224957</v>
      </c>
      <c r="I5" s="91">
        <f t="shared" si="0"/>
        <v>0.90488618237821727</v>
      </c>
      <c r="J5" s="56">
        <f t="shared" si="0"/>
        <v>0.72746810865173062</v>
      </c>
    </row>
    <row r="6" spans="2:12" x14ac:dyDescent="0.25">
      <c r="B6" s="61" t="str">
        <f>'EXIOBASE output'!B17</f>
        <v>ISIC 20</v>
      </c>
      <c r="C6" s="84">
        <f>IF(ISERROR(VLOOKUP(B6,'EXIOBASE output'!$B$8:$C$46,2,FALSE)),"",VLOOKUP(B6,'EXIOBASE output'!$B$8:$C$46,2,FALSE))</f>
        <v>167233.97496399703</v>
      </c>
      <c r="D6" s="85">
        <f>SUMIFS('EXIOBASE imports exports'!C:C, 'EXIOBASE imports exports'!E:E, 'ISIC SPLIT DATA'!B6)</f>
        <v>52541.272495189536</v>
      </c>
      <c r="E6" s="85">
        <f>SUMIFS('EXIOBASE imports exports'!D:D, 'EXIOBASE imports exports'!E:E, 'ISIC SPLIT DATA'!B6)</f>
        <v>73112.577057933333</v>
      </c>
      <c r="F6" s="86" t="s">
        <v>175</v>
      </c>
      <c r="G6" s="86"/>
      <c r="H6" s="92" cm="1">
        <f t="array" ref="H6:J6">TRANSPOSE('KOR WIOD IO-tables'!O130:O132)</f>
        <v>0.82686430718583526</v>
      </c>
      <c r="I6" s="92">
        <v>0.88741960455073565</v>
      </c>
      <c r="J6" s="63">
        <v>0.96730008001342094</v>
      </c>
      <c r="K6" t="s">
        <v>437</v>
      </c>
      <c r="L6" s="54"/>
    </row>
    <row r="7" spans="2:12" x14ac:dyDescent="0.2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TRANSPOSE('KOR WIOD IO-tables'!P130:P132)</f>
        <v>0.17313569281416477</v>
      </c>
      <c r="I7" s="93">
        <v>0.1125803954492644</v>
      </c>
      <c r="J7" s="62">
        <v>3.2699919986579104E-2</v>
      </c>
      <c r="K7" t="s">
        <v>437</v>
      </c>
      <c r="L7" s="54"/>
    </row>
    <row r="8" spans="2:12" x14ac:dyDescent="0.25">
      <c r="B8" s="61" t="str">
        <f>'EXIOBASE output'!B19</f>
        <v>ISIC 231</v>
      </c>
      <c r="C8" s="84">
        <f>IF(ISERROR(VLOOKUP(B8,'EXIOBASE output'!$B$8:$C$46,2,FALSE)),"",VLOOKUP(B8,'EXIOBASE output'!$B$8:$C$46,2,FALSE))</f>
        <v>12827.930615157631</v>
      </c>
      <c r="D8" s="85">
        <f>SUMIFS('EXIOBASE imports exports'!C:C, 'EXIOBASE imports exports'!E:E, 'ISIC SPLIT DATA'!B8)</f>
        <v>2650.0190333214896</v>
      </c>
      <c r="E8" s="85">
        <f>SUMIFS('EXIOBASE imports exports'!D:D, 'EXIOBASE imports exports'!E:E, 'ISIC SPLIT DATA'!B8)</f>
        <v>1495.0333751062192</v>
      </c>
      <c r="F8" s="86" t="s">
        <v>175</v>
      </c>
      <c r="G8" s="86"/>
      <c r="H8" s="87">
        <f>C8/SUM(C$8:C$9)</f>
        <v>0.32553301447009375</v>
      </c>
      <c r="I8" s="87">
        <f t="shared" ref="I8:J9" si="1">D8/SUM(D$8:D$9)</f>
        <v>0.4056672282844988</v>
      </c>
      <c r="J8" s="60">
        <f t="shared" si="1"/>
        <v>0.45381678427958161</v>
      </c>
      <c r="L8" s="54"/>
    </row>
    <row r="9" spans="2:12" x14ac:dyDescent="0.25">
      <c r="B9" s="57" t="str">
        <f>'EXIOBASE output'!B20</f>
        <v>ISIC 239</v>
      </c>
      <c r="C9" s="88">
        <f>IF(ISERROR(VLOOKUP(B9,'EXIOBASE output'!$B$8:$C$46,2,FALSE)),"",VLOOKUP(B9,'EXIOBASE output'!$B$8:$C$46,2,FALSE))</f>
        <v>26577.997646954518</v>
      </c>
      <c r="D9" s="89">
        <f>SUMIFS('EXIOBASE imports exports'!C:C, 'EXIOBASE imports exports'!E:E, 'ISIC SPLIT DATA'!B9)</f>
        <v>3882.4757026422512</v>
      </c>
      <c r="E9" s="89">
        <f>SUMIFS('EXIOBASE imports exports'!D:D, 'EXIOBASE imports exports'!E:E, 'ISIC SPLIT DATA'!B9)</f>
        <v>1799.3211461341816</v>
      </c>
      <c r="F9" s="90" t="s">
        <v>175</v>
      </c>
      <c r="G9" s="90"/>
      <c r="H9" s="91">
        <f>C9/SUM(C$8:C$9)</f>
        <v>0.67446698552990614</v>
      </c>
      <c r="I9" s="91">
        <f t="shared" si="1"/>
        <v>0.59433277171550125</v>
      </c>
      <c r="J9" s="56">
        <f t="shared" si="1"/>
        <v>0.5461832157204185</v>
      </c>
      <c r="L9" s="54"/>
    </row>
    <row r="10" spans="2:12" x14ac:dyDescent="0.2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25">
      <c r="B11" s="61" t="str">
        <f>'EXIOBASE output'!B21</f>
        <v>ISIC 241</v>
      </c>
      <c r="C11" s="84">
        <f>IF(ISERROR(VLOOKUP(B11,'EXIOBASE output'!$B$8:$C$46,2,FALSE)),"",VLOOKUP(B11,'EXIOBASE output'!$B$8:$C$46,2,FALSE))</f>
        <v>161504.20767572554</v>
      </c>
      <c r="D11" s="85">
        <f>SUMIFS('EXIOBASE imports exports'!C:C, 'EXIOBASE imports exports'!E:E, 'ISIC SPLIT DATA'!B11)</f>
        <v>27281.89777470129</v>
      </c>
      <c r="E11" s="85">
        <f>SUMIFS('EXIOBASE imports exports'!D:D, 'EXIOBASE imports exports'!E:E, 'ISIC SPLIT DATA'!B11)</f>
        <v>31592.979284495697</v>
      </c>
      <c r="F11" s="86" t="s">
        <v>175</v>
      </c>
      <c r="G11" s="86"/>
      <c r="H11" s="87">
        <f>C11/SUM(C$11:C$12)</f>
        <v>0.78559687103118137</v>
      </c>
      <c r="I11" s="87">
        <f t="shared" ref="I11:J12" si="2">D11/SUM(D$11:D$12)</f>
        <v>0.61284889819889365</v>
      </c>
      <c r="J11" s="60">
        <f t="shared" si="2"/>
        <v>0.69705045411906685</v>
      </c>
      <c r="L11" s="54"/>
    </row>
    <row r="12" spans="2:12" x14ac:dyDescent="0.25">
      <c r="B12" s="57" t="str">
        <f>'EXIOBASE output'!B22</f>
        <v>ISIC 242</v>
      </c>
      <c r="C12" s="88">
        <f>IF(ISERROR(VLOOKUP(B12,'EXIOBASE output'!$B$8:$C$46,2,FALSE)),"",VLOOKUP(B12,'EXIOBASE output'!$B$8:$C$46,2,FALSE))</f>
        <v>44077.323553814233</v>
      </c>
      <c r="D12" s="89">
        <f>SUMIFS('EXIOBASE imports exports'!C:C, 'EXIOBASE imports exports'!E:E, 'ISIC SPLIT DATA'!B12)</f>
        <v>17234.618212975722</v>
      </c>
      <c r="E12" s="89">
        <f>SUMIFS('EXIOBASE imports exports'!D:D, 'EXIOBASE imports exports'!E:E, 'ISIC SPLIT DATA'!B12)</f>
        <v>13730.826327858351</v>
      </c>
      <c r="F12" s="90" t="s">
        <v>175</v>
      </c>
      <c r="G12" s="90"/>
      <c r="H12" s="91">
        <f>C12/SUM(C$11:C$12)</f>
        <v>0.21440312896881863</v>
      </c>
      <c r="I12" s="91">
        <f t="shared" si="2"/>
        <v>0.38715110180110635</v>
      </c>
      <c r="J12" s="56">
        <f t="shared" si="2"/>
        <v>0.30294954588093326</v>
      </c>
      <c r="L12" s="54"/>
    </row>
    <row r="13" spans="2:12" x14ac:dyDescent="0.25">
      <c r="B13" s="61" t="str">
        <f>'EXIOBASE output'!B30</f>
        <v>ISIC 351</v>
      </c>
      <c r="C13" s="84">
        <f>IF(ISERROR(VLOOKUP(B13,'EXIOBASE output'!$B$8:$C$46,2,FALSE)),"",VLOOKUP(B13,'EXIOBASE output'!$B$8:$C$46,2,FALSE))</f>
        <v>27303.598843516804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0.45615678991757874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2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8982.774694348007</v>
      </c>
      <c r="D14" s="83">
        <f>SUMIFS('EXIOBASE imports exports'!C:C, 'EXIOBASE imports exports'!E:E, 'ISIC SPLIT DATA'!B14)</f>
        <v>1.5604591996587966E-3</v>
      </c>
      <c r="E14" s="83">
        <f>SUMIFS('EXIOBASE imports exports'!D:D, 'EXIOBASE imports exports'!E:E, 'ISIC SPLIT DATA'!B14)</f>
        <v>0.17306495959050738</v>
      </c>
      <c r="F14" s="79" t="s">
        <v>175</v>
      </c>
      <c r="H14" s="95">
        <f t="shared" ref="H14:H15" si="4">C14/SUM(C$13:C$15)</f>
        <v>0.15007375740504642</v>
      </c>
      <c r="I14" s="95">
        <f t="shared" si="3"/>
        <v>3.2710912472533963E-6</v>
      </c>
      <c r="J14" s="58">
        <f t="shared" si="3"/>
        <v>4.852399191464722E-3</v>
      </c>
      <c r="L14" s="54"/>
    </row>
    <row r="15" spans="2:12" x14ac:dyDescent="0.25">
      <c r="B15" s="57" t="str">
        <f>'EXIOBASE output'!B32</f>
        <v>ISIC 36T39</v>
      </c>
      <c r="C15" s="88">
        <f>IF(ISERROR(VLOOKUP(B15,'EXIOBASE output'!$B$8:$C$46,2,FALSE)),"",VLOOKUP(B15,'EXIOBASE output'!$B$8:$C$46,2,FALSE))</f>
        <v>23569.359067694313</v>
      </c>
      <c r="D15" s="89">
        <f>SUMIFS('EXIOBASE imports exports'!C:C, 'EXIOBASE imports exports'!E:E, 'ISIC SPLIT DATA'!B15)</f>
        <v>477.04389064799625</v>
      </c>
      <c r="E15" s="89">
        <f>SUMIFS('EXIOBASE imports exports'!D:D, 'EXIOBASE imports exports'!E:E, 'ISIC SPLIT DATA'!B15)</f>
        <v>35.492788726751989</v>
      </c>
      <c r="F15" s="90" t="s">
        <v>175</v>
      </c>
      <c r="G15" s="90"/>
      <c r="H15" s="91">
        <f t="shared" si="4"/>
        <v>0.39376945267737479</v>
      </c>
      <c r="I15" s="91">
        <f t="shared" si="3"/>
        <v>0.9999967289087528</v>
      </c>
      <c r="J15" s="56">
        <f t="shared" si="3"/>
        <v>0.99514760080853537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K29" sqref="K29"/>
    </sheetView>
  </sheetViews>
  <sheetFormatPr defaultRowHeight="15" x14ac:dyDescent="0.25"/>
  <cols>
    <col min="3" max="5" width="12.5703125" customWidth="1"/>
  </cols>
  <sheetData>
    <row r="2" spans="2:13" x14ac:dyDescent="0.2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.75" thickBot="1" x14ac:dyDescent="0.3">
      <c r="C3" s="4" t="s">
        <v>594</v>
      </c>
      <c r="D3" s="4" t="s">
        <v>600</v>
      </c>
      <c r="E3" s="4" t="s">
        <v>438</v>
      </c>
    </row>
    <row r="4" spans="2:13" x14ac:dyDescent="0.25">
      <c r="B4" s="108" t="s">
        <v>78</v>
      </c>
      <c r="C4" s="109">
        <f>'GaHEbIC-government'!C2/SUM('GaHEbIC-government'!C2:D2)</f>
        <v>0.6382687610775043</v>
      </c>
      <c r="D4" s="109">
        <f>'GaHEbIC-household'!D2/SUM('GaHEbIC-household'!D2:E2)</f>
        <v>0.60057224508798224</v>
      </c>
      <c r="E4" s="110">
        <f>'ISIC SPLIT DATA'!J4</f>
        <v>0.27253189134826933</v>
      </c>
    </row>
    <row r="5" spans="2:13" ht="15.75" thickBot="1" x14ac:dyDescent="0.3">
      <c r="B5" s="111" t="s">
        <v>77</v>
      </c>
      <c r="C5" s="112">
        <f>'GaHEbIC-government'!D2/SUM('GaHEbIC-government'!C2:D2)</f>
        <v>0.3617312389224957</v>
      </c>
      <c r="D5" s="112">
        <f>'GaHEbIC-household'!E2/SUM('GaHEbIC-household'!D2:E2)</f>
        <v>0.39942775491201776</v>
      </c>
      <c r="E5" s="113">
        <f>'ISIC SPLIT DATA'!J5</f>
        <v>0.72746810865173062</v>
      </c>
    </row>
    <row r="6" spans="2:13" x14ac:dyDescent="0.25">
      <c r="B6" s="108" t="s">
        <v>65</v>
      </c>
      <c r="C6" s="109">
        <f>'GaHEbIC-government'!L2/SUM('GaHEbIC-government'!L2:M2)</f>
        <v>1.7690253671562083E-2</v>
      </c>
      <c r="D6" s="109">
        <f>'GaHEbIC-household'!M2/SUM('GaHEbIC-household'!M2:N2)</f>
        <v>0.60502188435844273</v>
      </c>
      <c r="E6" s="110">
        <f>'ISIC SPLIT DATA'!J6</f>
        <v>0.96730008001342094</v>
      </c>
    </row>
    <row r="7" spans="2:13" ht="15.75" thickBot="1" x14ac:dyDescent="0.3">
      <c r="B7" s="111" t="s">
        <v>66</v>
      </c>
      <c r="C7" s="112">
        <f>'GaHEbIC-government'!M2/SUM('GaHEbIC-government'!L2:M2)</f>
        <v>0.98230974632843793</v>
      </c>
      <c r="D7" s="112">
        <f>'GaHEbIC-household'!N2/SUM('GaHEbIC-household'!M2:N2)</f>
        <v>0.39497811564155727</v>
      </c>
      <c r="E7" s="113">
        <f>'ISIC SPLIT DATA'!J7</f>
        <v>3.2699919986579104E-2</v>
      </c>
    </row>
    <row r="8" spans="2:13" x14ac:dyDescent="0.25">
      <c r="B8" s="108" t="s">
        <v>79</v>
      </c>
      <c r="C8" s="109">
        <f>'GaHEbIC-government'!O2/SUM('GaHEbIC-government'!O2:P2)</f>
        <v>0.32553301447009375</v>
      </c>
      <c r="D8" s="109">
        <f>'GaHEbIC-household'!P2/SUM('GaHEbIC-household'!P2:Q2)</f>
        <v>0.29991431344056046</v>
      </c>
      <c r="E8" s="110">
        <f>'ISIC SPLIT DATA'!J8</f>
        <v>0.45381678427958161</v>
      </c>
    </row>
    <row r="9" spans="2:13" ht="15.75" thickBot="1" x14ac:dyDescent="0.3">
      <c r="B9" s="111" t="s">
        <v>80</v>
      </c>
      <c r="C9" s="112">
        <f>'GaHEbIC-government'!P2/SUM('GaHEbIC-government'!O2:P2)</f>
        <v>0.67446698552990625</v>
      </c>
      <c r="D9" s="112">
        <f>'GaHEbIC-household'!Q2/SUM('GaHEbIC-household'!P2:Q2)</f>
        <v>0.70008568655943948</v>
      </c>
      <c r="E9" s="113">
        <f>'ISIC SPLIT DATA'!J9</f>
        <v>0.5461832157204185</v>
      </c>
    </row>
    <row r="10" spans="2:13" x14ac:dyDescent="0.25">
      <c r="B10" s="108" t="s">
        <v>81</v>
      </c>
      <c r="C10" s="109">
        <f>'GaHEbIC-government'!Q2/SUM('GaHEbIC-government'!Q2:R2)</f>
        <v>0.78559687103118137</v>
      </c>
      <c r="D10" s="109">
        <f>'GaHEbIC-household'!R2/SUM('GaHEbIC-household'!R2:S2)</f>
        <v>5.2058871661132551E-2</v>
      </c>
      <c r="E10" s="110">
        <f>'ISIC SPLIT DATA'!J11</f>
        <v>0.69705045411906685</v>
      </c>
    </row>
    <row r="11" spans="2:13" ht="15.75" thickBot="1" x14ac:dyDescent="0.3">
      <c r="B11" s="111" t="s">
        <v>82</v>
      </c>
      <c r="C11" s="112">
        <f>'GaHEbIC-government'!R2/SUM('GaHEbIC-government'!Q2:R2)</f>
        <v>0.21440312896881861</v>
      </c>
      <c r="D11" s="112">
        <f>'GaHEbIC-household'!S2/SUM('GaHEbIC-household'!R2:S2)</f>
        <v>0.94794112833886757</v>
      </c>
      <c r="E11" s="113">
        <f>'ISIC SPLIT DATA'!J12</f>
        <v>0.30294954588093326</v>
      </c>
    </row>
    <row r="12" spans="2:13" x14ac:dyDescent="0.25">
      <c r="B12" s="108" t="s">
        <v>83</v>
      </c>
      <c r="C12" s="109">
        <f>'GaHEbIC-government'!Z2/SUM('GaHEbIC-government'!Z2:AB2)</f>
        <v>9.0562826735532276E-3</v>
      </c>
      <c r="D12" s="109">
        <f>'GaHEbIC-household'!AA2/SUM('GaHEbIC-household'!AA2:AC2)</f>
        <v>4.3467997262529534E-4</v>
      </c>
      <c r="E12" s="110">
        <f>'ISIC SPLIT DATA'!J13</f>
        <v>0</v>
      </c>
    </row>
    <row r="13" spans="2:13" x14ac:dyDescent="0.25">
      <c r="B13" s="114" t="s">
        <v>84</v>
      </c>
      <c r="C13" s="115">
        <f>'GaHEbIC-government'!AA2/SUM('GaHEbIC-government'!Z2:AB2)</f>
        <v>2.9794807377260019E-3</v>
      </c>
      <c r="D13" s="115">
        <f>'GaHEbIC-household'!AB2/SUM('GaHEbIC-household'!AA2:AC2)</f>
        <v>0.88239583574088942</v>
      </c>
      <c r="E13" s="116">
        <f>'ISIC SPLIT DATA'!J14</f>
        <v>4.852399191464722E-3</v>
      </c>
    </row>
    <row r="14" spans="2:13" ht="15.75" thickBot="1" x14ac:dyDescent="0.3">
      <c r="B14" s="111" t="s">
        <v>85</v>
      </c>
      <c r="C14" s="112">
        <f>'GaHEbIC-government'!AB2/SUM('GaHEbIC-government'!Z2:AB2)</f>
        <v>0.98796423658872079</v>
      </c>
      <c r="D14" s="112">
        <f>'GaHEbIC-household'!AC2/SUM('GaHEbIC-household'!AA2:AC2)</f>
        <v>0.11716948428648533</v>
      </c>
      <c r="E14" s="113">
        <f>'ISIC SPLIT DATA'!J15</f>
        <v>0.99514760080853537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topLeftCell="A76" workbookViewId="0">
      <selection activeCell="H110" sqref="H110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613</v>
      </c>
      <c r="C1" s="1" t="s">
        <v>429</v>
      </c>
    </row>
    <row r="2" spans="1:3" x14ac:dyDescent="0.25">
      <c r="A2" s="127" t="s">
        <v>428</v>
      </c>
      <c r="B2" s="127">
        <v>1</v>
      </c>
      <c r="C2" t="s">
        <v>2</v>
      </c>
    </row>
    <row r="3" spans="1:3" x14ac:dyDescent="0.25">
      <c r="A3" s="127" t="s">
        <v>427</v>
      </c>
      <c r="B3" s="127">
        <v>2</v>
      </c>
      <c r="C3" t="s">
        <v>2</v>
      </c>
    </row>
    <row r="4" spans="1:3" x14ac:dyDescent="0.25">
      <c r="A4" s="127" t="s">
        <v>426</v>
      </c>
      <c r="B4" s="127">
        <v>3</v>
      </c>
      <c r="C4" t="s">
        <v>2</v>
      </c>
    </row>
    <row r="5" spans="1:3" x14ac:dyDescent="0.25">
      <c r="A5" s="127" t="s">
        <v>425</v>
      </c>
      <c r="B5" s="127">
        <v>4</v>
      </c>
      <c r="C5" t="s">
        <v>2</v>
      </c>
    </row>
    <row r="6" spans="1:3" x14ac:dyDescent="0.25">
      <c r="A6" s="127" t="s">
        <v>424</v>
      </c>
      <c r="B6" s="127">
        <v>5</v>
      </c>
      <c r="C6" t="s">
        <v>2</v>
      </c>
    </row>
    <row r="7" spans="1:3" x14ac:dyDescent="0.25">
      <c r="A7" s="127" t="s">
        <v>423</v>
      </c>
      <c r="B7" s="127">
        <v>6</v>
      </c>
      <c r="C7" t="s">
        <v>2</v>
      </c>
    </row>
    <row r="8" spans="1:3" x14ac:dyDescent="0.25">
      <c r="A8" s="127" t="s">
        <v>422</v>
      </c>
      <c r="B8" s="127">
        <v>7</v>
      </c>
      <c r="C8" t="s">
        <v>2</v>
      </c>
    </row>
    <row r="9" spans="1:3" x14ac:dyDescent="0.25">
      <c r="A9" s="127" t="s">
        <v>421</v>
      </c>
      <c r="B9" s="127">
        <v>8</v>
      </c>
      <c r="C9" t="s">
        <v>2</v>
      </c>
    </row>
    <row r="10" spans="1:3" x14ac:dyDescent="0.25">
      <c r="A10" s="127" t="s">
        <v>420</v>
      </c>
      <c r="B10" s="127">
        <v>9</v>
      </c>
      <c r="C10" t="s">
        <v>2</v>
      </c>
    </row>
    <row r="11" spans="1:3" x14ac:dyDescent="0.25">
      <c r="A11" s="127" t="s">
        <v>419</v>
      </c>
      <c r="B11" s="127">
        <v>10</v>
      </c>
      <c r="C11" t="s">
        <v>2</v>
      </c>
    </row>
    <row r="12" spans="1:3" x14ac:dyDescent="0.25">
      <c r="A12" s="127" t="s">
        <v>418</v>
      </c>
      <c r="B12" s="127">
        <v>11</v>
      </c>
      <c r="C12" t="s">
        <v>2</v>
      </c>
    </row>
    <row r="13" spans="1:3" x14ac:dyDescent="0.25">
      <c r="A13" s="127" t="s">
        <v>417</v>
      </c>
      <c r="B13" s="127">
        <v>12</v>
      </c>
      <c r="C13" t="s">
        <v>2</v>
      </c>
    </row>
    <row r="14" spans="1:3" x14ac:dyDescent="0.25">
      <c r="A14" s="127" t="s">
        <v>416</v>
      </c>
      <c r="B14" s="127">
        <v>13</v>
      </c>
      <c r="C14" t="s">
        <v>2</v>
      </c>
    </row>
    <row r="15" spans="1:3" x14ac:dyDescent="0.25">
      <c r="A15" s="127" t="s">
        <v>415</v>
      </c>
      <c r="B15" s="127">
        <v>14</v>
      </c>
      <c r="C15" t="s">
        <v>2</v>
      </c>
    </row>
    <row r="16" spans="1:3" x14ac:dyDescent="0.25">
      <c r="A16" s="127" t="s">
        <v>414</v>
      </c>
      <c r="B16" s="127">
        <v>15</v>
      </c>
      <c r="C16" t="s">
        <v>2</v>
      </c>
    </row>
    <row r="17" spans="1:3" ht="30" x14ac:dyDescent="0.25">
      <c r="A17" s="127" t="s">
        <v>413</v>
      </c>
      <c r="B17" s="127">
        <v>16</v>
      </c>
      <c r="C17" t="s">
        <v>2</v>
      </c>
    </row>
    <row r="18" spans="1:3" x14ac:dyDescent="0.25">
      <c r="A18" s="127" t="s">
        <v>412</v>
      </c>
      <c r="B18" s="127">
        <v>17</v>
      </c>
      <c r="C18" t="s">
        <v>2</v>
      </c>
    </row>
    <row r="19" spans="1:3" ht="30" x14ac:dyDescent="0.25">
      <c r="A19" s="127" t="s">
        <v>411</v>
      </c>
      <c r="B19" s="127">
        <v>18</v>
      </c>
      <c r="C19" t="s">
        <v>2</v>
      </c>
    </row>
    <row r="20" spans="1:3" ht="30" x14ac:dyDescent="0.25">
      <c r="A20" s="127" t="s">
        <v>410</v>
      </c>
      <c r="B20" s="127">
        <v>19</v>
      </c>
      <c r="C20" t="s">
        <v>2</v>
      </c>
    </row>
    <row r="21" spans="1:3" x14ac:dyDescent="0.25">
      <c r="A21" s="127" t="s">
        <v>409</v>
      </c>
      <c r="B21" s="127">
        <v>20</v>
      </c>
      <c r="C21" t="s">
        <v>78</v>
      </c>
    </row>
    <row r="22" spans="1:3" x14ac:dyDescent="0.25">
      <c r="A22" s="127" t="s">
        <v>408</v>
      </c>
      <c r="B22" s="127">
        <v>21</v>
      </c>
      <c r="C22" t="s">
        <v>78</v>
      </c>
    </row>
    <row r="23" spans="1:3" x14ac:dyDescent="0.25">
      <c r="A23" s="127" t="s">
        <v>407</v>
      </c>
      <c r="B23" s="127">
        <v>22</v>
      </c>
      <c r="C23" t="s">
        <v>78</v>
      </c>
    </row>
    <row r="24" spans="1:3" x14ac:dyDescent="0.25">
      <c r="A24" s="127" t="s">
        <v>406</v>
      </c>
      <c r="B24" s="127">
        <v>23</v>
      </c>
      <c r="C24" t="s">
        <v>78</v>
      </c>
    </row>
    <row r="25" spans="1:3" x14ac:dyDescent="0.25">
      <c r="A25" s="127" t="s">
        <v>405</v>
      </c>
      <c r="B25" s="127">
        <v>24</v>
      </c>
      <c r="C25" t="s">
        <v>78</v>
      </c>
    </row>
    <row r="26" spans="1:3" x14ac:dyDescent="0.25">
      <c r="A26" s="127" t="s">
        <v>404</v>
      </c>
      <c r="B26" s="127">
        <v>25</v>
      </c>
      <c r="C26" t="s">
        <v>78</v>
      </c>
    </row>
    <row r="27" spans="1:3" x14ac:dyDescent="0.25">
      <c r="A27" s="127" t="s">
        <v>403</v>
      </c>
      <c r="B27" s="127">
        <v>26</v>
      </c>
      <c r="C27" t="s">
        <v>78</v>
      </c>
    </row>
    <row r="28" spans="1:3" x14ac:dyDescent="0.25">
      <c r="A28" s="127" t="s">
        <v>402</v>
      </c>
      <c r="B28" s="127">
        <v>27</v>
      </c>
      <c r="C28" t="s">
        <v>78</v>
      </c>
    </row>
    <row r="29" spans="1:3" ht="45" x14ac:dyDescent="0.25">
      <c r="A29" s="127" t="s">
        <v>401</v>
      </c>
      <c r="B29" s="127">
        <v>28</v>
      </c>
      <c r="C29" t="s">
        <v>77</v>
      </c>
    </row>
    <row r="30" spans="1:3" ht="45" x14ac:dyDescent="0.25">
      <c r="A30" s="127" t="s">
        <v>400</v>
      </c>
      <c r="B30" s="127">
        <v>29</v>
      </c>
      <c r="C30" t="s">
        <v>77</v>
      </c>
    </row>
    <row r="31" spans="1:3" x14ac:dyDescent="0.25">
      <c r="A31" s="127" t="s">
        <v>399</v>
      </c>
      <c r="B31" s="127">
        <v>30</v>
      </c>
      <c r="C31" t="s">
        <v>77</v>
      </c>
    </row>
    <row r="32" spans="1:3" x14ac:dyDescent="0.25">
      <c r="A32" s="127" t="s">
        <v>398</v>
      </c>
      <c r="B32" s="127">
        <v>31</v>
      </c>
      <c r="C32" t="s">
        <v>77</v>
      </c>
    </row>
    <row r="33" spans="1:3" x14ac:dyDescent="0.25">
      <c r="A33" s="127" t="s">
        <v>397</v>
      </c>
      <c r="B33" s="127">
        <v>32</v>
      </c>
      <c r="C33" t="s">
        <v>3</v>
      </c>
    </row>
    <row r="34" spans="1:3" x14ac:dyDescent="0.25">
      <c r="A34" s="127" t="s">
        <v>396</v>
      </c>
      <c r="B34" s="127">
        <v>33</v>
      </c>
      <c r="C34" t="s">
        <v>3</v>
      </c>
    </row>
    <row r="35" spans="1:3" x14ac:dyDescent="0.25">
      <c r="A35" s="127" t="s">
        <v>395</v>
      </c>
      <c r="B35" s="127">
        <v>34</v>
      </c>
      <c r="C35" t="s">
        <v>3</v>
      </c>
    </row>
    <row r="36" spans="1:3" x14ac:dyDescent="0.25">
      <c r="A36" s="127" t="s">
        <v>394</v>
      </c>
      <c r="B36" s="127">
        <v>35</v>
      </c>
      <c r="C36" t="s">
        <v>3</v>
      </c>
    </row>
    <row r="37" spans="1:3" ht="30" x14ac:dyDescent="0.25">
      <c r="A37" s="127" t="s">
        <v>393</v>
      </c>
      <c r="B37" s="127">
        <v>36</v>
      </c>
      <c r="C37" t="s">
        <v>3</v>
      </c>
    </row>
    <row r="38" spans="1:3" ht="30" x14ac:dyDescent="0.25">
      <c r="A38" s="127" t="s">
        <v>392</v>
      </c>
      <c r="B38" s="127">
        <v>37</v>
      </c>
      <c r="C38" t="s">
        <v>3</v>
      </c>
    </row>
    <row r="39" spans="1:3" ht="30" x14ac:dyDescent="0.25">
      <c r="A39" s="127" t="s">
        <v>391</v>
      </c>
      <c r="B39" s="127">
        <v>38</v>
      </c>
      <c r="C39" t="s">
        <v>3</v>
      </c>
    </row>
    <row r="40" spans="1:3" ht="30" x14ac:dyDescent="0.25">
      <c r="A40" s="127" t="s">
        <v>390</v>
      </c>
      <c r="B40" s="127">
        <v>39</v>
      </c>
      <c r="C40" t="s">
        <v>3</v>
      </c>
    </row>
    <row r="41" spans="1:3" x14ac:dyDescent="0.25">
      <c r="A41" s="127" t="s">
        <v>389</v>
      </c>
      <c r="B41" s="127">
        <v>40</v>
      </c>
      <c r="C41" t="s">
        <v>3</v>
      </c>
    </row>
    <row r="42" spans="1:3" x14ac:dyDescent="0.25">
      <c r="A42" s="127" t="s">
        <v>388</v>
      </c>
      <c r="B42" s="127">
        <v>41</v>
      </c>
      <c r="C42" t="s">
        <v>3</v>
      </c>
    </row>
    <row r="43" spans="1:3" ht="45" x14ac:dyDescent="0.25">
      <c r="A43" s="127" t="s">
        <v>387</v>
      </c>
      <c r="B43" s="127">
        <v>42</v>
      </c>
      <c r="C43" t="s">
        <v>3</v>
      </c>
    </row>
    <row r="44" spans="1:3" x14ac:dyDescent="0.25">
      <c r="A44" s="127" t="s">
        <v>386</v>
      </c>
      <c r="B44" s="127">
        <v>43</v>
      </c>
      <c r="C44" t="s">
        <v>5</v>
      </c>
    </row>
    <row r="45" spans="1:3" x14ac:dyDescent="0.25">
      <c r="A45" s="127" t="s">
        <v>385</v>
      </c>
      <c r="B45" s="127">
        <v>44</v>
      </c>
      <c r="C45" t="s">
        <v>5</v>
      </c>
    </row>
    <row r="46" spans="1:3" x14ac:dyDescent="0.25">
      <c r="A46" s="127" t="s">
        <v>384</v>
      </c>
      <c r="B46" s="127">
        <v>45</v>
      </c>
      <c r="C46" t="s">
        <v>5</v>
      </c>
    </row>
    <row r="47" spans="1:3" x14ac:dyDescent="0.25">
      <c r="A47" s="127" t="s">
        <v>383</v>
      </c>
      <c r="B47" s="127">
        <v>46</v>
      </c>
      <c r="C47" t="s">
        <v>5</v>
      </c>
    </row>
    <row r="48" spans="1:3" ht="30" x14ac:dyDescent="0.25">
      <c r="A48" s="127" t="s">
        <v>382</v>
      </c>
      <c r="B48" s="127">
        <v>47</v>
      </c>
      <c r="C48" t="s">
        <v>5</v>
      </c>
    </row>
    <row r="49" spans="1:3" x14ac:dyDescent="0.25">
      <c r="A49" s="127" t="s">
        <v>381</v>
      </c>
      <c r="B49" s="127">
        <v>48</v>
      </c>
      <c r="C49" t="s">
        <v>5</v>
      </c>
    </row>
    <row r="50" spans="1:3" x14ac:dyDescent="0.25">
      <c r="A50" s="127" t="s">
        <v>380</v>
      </c>
      <c r="B50" s="127">
        <v>49</v>
      </c>
      <c r="C50" t="s">
        <v>5</v>
      </c>
    </row>
    <row r="51" spans="1:3" x14ac:dyDescent="0.25">
      <c r="A51" s="127" t="s">
        <v>379</v>
      </c>
      <c r="B51" s="127">
        <v>50</v>
      </c>
      <c r="C51" t="s">
        <v>5</v>
      </c>
    </row>
    <row r="52" spans="1:3" x14ac:dyDescent="0.25">
      <c r="A52" s="127" t="s">
        <v>378</v>
      </c>
      <c r="B52" s="127">
        <v>51</v>
      </c>
      <c r="C52" t="s">
        <v>5</v>
      </c>
    </row>
    <row r="53" spans="1:3" x14ac:dyDescent="0.25">
      <c r="A53" s="127" t="s">
        <v>377</v>
      </c>
      <c r="B53" s="127">
        <v>52</v>
      </c>
      <c r="C53" t="s">
        <v>5</v>
      </c>
    </row>
    <row r="54" spans="1:3" x14ac:dyDescent="0.25">
      <c r="A54" s="127" t="s">
        <v>376</v>
      </c>
      <c r="B54" s="127">
        <v>53</v>
      </c>
      <c r="C54" t="s">
        <v>5</v>
      </c>
    </row>
    <row r="55" spans="1:3" x14ac:dyDescent="0.25">
      <c r="A55" s="127" t="s">
        <v>375</v>
      </c>
      <c r="B55" s="127">
        <v>54</v>
      </c>
      <c r="C55" t="s">
        <v>5</v>
      </c>
    </row>
    <row r="56" spans="1:3" x14ac:dyDescent="0.25">
      <c r="A56" s="127" t="s">
        <v>374</v>
      </c>
      <c r="B56" s="127">
        <v>55</v>
      </c>
      <c r="C56" t="s">
        <v>6</v>
      </c>
    </row>
    <row r="57" spans="1:3" x14ac:dyDescent="0.25">
      <c r="A57" s="127" t="s">
        <v>373</v>
      </c>
      <c r="B57" s="127">
        <v>56</v>
      </c>
      <c r="C57" t="s">
        <v>6</v>
      </c>
    </row>
    <row r="58" spans="1:3" x14ac:dyDescent="0.25">
      <c r="A58" s="127" t="s">
        <v>372</v>
      </c>
      <c r="B58" s="127">
        <v>57</v>
      </c>
      <c r="C58" t="s">
        <v>6</v>
      </c>
    </row>
    <row r="59" spans="1:3" ht="60" x14ac:dyDescent="0.25">
      <c r="A59" s="127" t="s">
        <v>371</v>
      </c>
      <c r="B59" s="127">
        <v>58</v>
      </c>
      <c r="C59" t="s">
        <v>7</v>
      </c>
    </row>
    <row r="60" spans="1:3" ht="45" x14ac:dyDescent="0.25">
      <c r="A60" s="127" t="s">
        <v>370</v>
      </c>
      <c r="B60" s="127">
        <v>59</v>
      </c>
      <c r="C60" t="s">
        <v>7</v>
      </c>
    </row>
    <row r="61" spans="1:3" x14ac:dyDescent="0.25">
      <c r="A61" s="127" t="s">
        <v>369</v>
      </c>
      <c r="B61" s="127">
        <v>60</v>
      </c>
      <c r="C61" t="s">
        <v>8</v>
      </c>
    </row>
    <row r="62" spans="1:3" ht="45" x14ac:dyDescent="0.25">
      <c r="A62" s="127" t="s">
        <v>368</v>
      </c>
      <c r="B62" s="127">
        <v>61</v>
      </c>
      <c r="C62" t="s">
        <v>8</v>
      </c>
    </row>
    <row r="63" spans="1:3" x14ac:dyDescent="0.25">
      <c r="A63" s="127" t="s">
        <v>367</v>
      </c>
      <c r="B63" s="127">
        <v>62</v>
      </c>
      <c r="C63" t="s">
        <v>8</v>
      </c>
    </row>
    <row r="64" spans="1:3" ht="30" x14ac:dyDescent="0.25">
      <c r="A64" s="127" t="s">
        <v>366</v>
      </c>
      <c r="B64" s="127">
        <v>63</v>
      </c>
      <c r="C64" t="s">
        <v>8</v>
      </c>
    </row>
    <row r="65" spans="1:3" x14ac:dyDescent="0.25">
      <c r="A65" s="127" t="s">
        <v>365</v>
      </c>
      <c r="B65" s="127">
        <v>64</v>
      </c>
      <c r="C65" t="s">
        <v>9</v>
      </c>
    </row>
    <row r="66" spans="1:3" x14ac:dyDescent="0.25">
      <c r="A66" s="127" t="s">
        <v>364</v>
      </c>
      <c r="B66" s="127">
        <v>65</v>
      </c>
      <c r="C66" t="s">
        <v>9</v>
      </c>
    </row>
    <row r="67" spans="1:3" x14ac:dyDescent="0.25">
      <c r="A67" s="127" t="s">
        <v>363</v>
      </c>
      <c r="B67" s="127">
        <v>66</v>
      </c>
      <c r="C67" t="s">
        <v>9</v>
      </c>
    </row>
    <row r="68" spans="1:3" x14ac:dyDescent="0.25">
      <c r="A68" s="127" t="s">
        <v>362</v>
      </c>
      <c r="B68" s="127">
        <v>67</v>
      </c>
      <c r="C68" t="s">
        <v>9</v>
      </c>
    </row>
    <row r="69" spans="1:3" x14ac:dyDescent="0.25">
      <c r="A69" s="127" t="s">
        <v>361</v>
      </c>
      <c r="B69" s="127">
        <v>68</v>
      </c>
      <c r="C69" t="s">
        <v>9</v>
      </c>
    </row>
    <row r="70" spans="1:3" x14ac:dyDescent="0.25">
      <c r="A70" s="127" t="s">
        <v>360</v>
      </c>
      <c r="B70" s="127">
        <v>69</v>
      </c>
      <c r="C70" t="s">
        <v>9</v>
      </c>
    </row>
    <row r="71" spans="1:3" x14ac:dyDescent="0.25">
      <c r="A71" s="127" t="s">
        <v>359</v>
      </c>
      <c r="B71" s="127">
        <v>70</v>
      </c>
      <c r="C71" t="s">
        <v>9</v>
      </c>
    </row>
    <row r="72" spans="1:3" x14ac:dyDescent="0.25">
      <c r="A72" s="127" t="s">
        <v>358</v>
      </c>
      <c r="B72" s="127">
        <v>71</v>
      </c>
      <c r="C72" t="s">
        <v>9</v>
      </c>
    </row>
    <row r="73" spans="1:3" x14ac:dyDescent="0.25">
      <c r="A73" s="127" t="s">
        <v>357</v>
      </c>
      <c r="B73" s="127">
        <v>72</v>
      </c>
      <c r="C73" t="s">
        <v>9</v>
      </c>
    </row>
    <row r="74" spans="1:3" x14ac:dyDescent="0.25">
      <c r="A74" s="127" t="s">
        <v>356</v>
      </c>
      <c r="B74" s="127">
        <v>73</v>
      </c>
      <c r="C74" t="s">
        <v>9</v>
      </c>
    </row>
    <row r="75" spans="1:3" x14ac:dyDescent="0.25">
      <c r="A75" s="127" t="s">
        <v>355</v>
      </c>
      <c r="B75" s="127">
        <v>74</v>
      </c>
      <c r="C75" t="s">
        <v>9</v>
      </c>
    </row>
    <row r="76" spans="1:3" x14ac:dyDescent="0.25">
      <c r="A76" s="127" t="s">
        <v>354</v>
      </c>
      <c r="B76" s="127">
        <v>75</v>
      </c>
      <c r="C76" t="s">
        <v>9</v>
      </c>
    </row>
    <row r="77" spans="1:3" x14ac:dyDescent="0.25">
      <c r="A77" s="127" t="s">
        <v>353</v>
      </c>
      <c r="B77" s="127">
        <v>76</v>
      </c>
      <c r="C77" t="s">
        <v>9</v>
      </c>
    </row>
    <row r="78" spans="1:3" x14ac:dyDescent="0.25">
      <c r="A78" s="127" t="s">
        <v>352</v>
      </c>
      <c r="B78" s="127">
        <v>77</v>
      </c>
      <c r="C78" t="s">
        <v>9</v>
      </c>
    </row>
    <row r="79" spans="1:3" x14ac:dyDescent="0.25">
      <c r="A79" s="127" t="s">
        <v>351</v>
      </c>
      <c r="B79" s="127">
        <v>78</v>
      </c>
      <c r="C79" t="s">
        <v>9</v>
      </c>
    </row>
    <row r="80" spans="1:3" x14ac:dyDescent="0.25">
      <c r="A80" s="127" t="s">
        <v>350</v>
      </c>
      <c r="B80" s="127">
        <v>79</v>
      </c>
      <c r="C80" t="s">
        <v>9</v>
      </c>
    </row>
    <row r="81" spans="1:3" x14ac:dyDescent="0.25">
      <c r="A81" s="127" t="s">
        <v>349</v>
      </c>
      <c r="B81" s="127">
        <v>80</v>
      </c>
      <c r="C81" t="s">
        <v>9</v>
      </c>
    </row>
    <row r="82" spans="1:3" x14ac:dyDescent="0.25">
      <c r="A82" s="127" t="s">
        <v>348</v>
      </c>
      <c r="B82" s="127">
        <v>81</v>
      </c>
      <c r="C82" t="s">
        <v>9</v>
      </c>
    </row>
    <row r="83" spans="1:3" x14ac:dyDescent="0.25">
      <c r="A83" s="127" t="s">
        <v>347</v>
      </c>
      <c r="B83" s="127">
        <v>82</v>
      </c>
      <c r="C83" t="s">
        <v>9</v>
      </c>
    </row>
    <row r="84" spans="1:3" x14ac:dyDescent="0.25">
      <c r="A84" s="127" t="s">
        <v>346</v>
      </c>
      <c r="B84" s="127">
        <v>83</v>
      </c>
      <c r="C84" t="s">
        <v>9</v>
      </c>
    </row>
    <row r="85" spans="1:3" ht="30" x14ac:dyDescent="0.25">
      <c r="A85" s="127" t="s">
        <v>345</v>
      </c>
      <c r="B85" s="127">
        <v>84</v>
      </c>
      <c r="C85" t="s">
        <v>9</v>
      </c>
    </row>
    <row r="86" spans="1:3" x14ac:dyDescent="0.25">
      <c r="A86" s="127" t="s">
        <v>344</v>
      </c>
      <c r="B86" s="127">
        <v>85</v>
      </c>
      <c r="C86" t="s">
        <v>65</v>
      </c>
    </row>
    <row r="87" spans="1:3" x14ac:dyDescent="0.25">
      <c r="A87" s="127" t="s">
        <v>343</v>
      </c>
      <c r="B87" s="127">
        <v>86</v>
      </c>
      <c r="C87" t="s">
        <v>65</v>
      </c>
    </row>
    <row r="88" spans="1:3" ht="45" x14ac:dyDescent="0.25">
      <c r="A88" s="127" t="s">
        <v>342</v>
      </c>
      <c r="B88" s="127">
        <v>87</v>
      </c>
      <c r="C88" t="s">
        <v>65</v>
      </c>
    </row>
    <row r="89" spans="1:3" x14ac:dyDescent="0.25">
      <c r="A89" s="127" t="s">
        <v>341</v>
      </c>
      <c r="B89" s="127">
        <v>88</v>
      </c>
      <c r="C89" t="s">
        <v>65</v>
      </c>
    </row>
    <row r="90" spans="1:3" x14ac:dyDescent="0.25">
      <c r="A90" s="127" t="s">
        <v>340</v>
      </c>
      <c r="B90" s="127">
        <v>89</v>
      </c>
      <c r="C90" t="s">
        <v>65</v>
      </c>
    </row>
    <row r="91" spans="1:3" x14ac:dyDescent="0.25">
      <c r="A91" s="127" t="s">
        <v>339</v>
      </c>
      <c r="B91" s="127">
        <v>90</v>
      </c>
      <c r="C91" t="s">
        <v>65</v>
      </c>
    </row>
    <row r="92" spans="1:3" x14ac:dyDescent="0.25">
      <c r="A92" s="127" t="s">
        <v>338</v>
      </c>
      <c r="B92" s="127">
        <v>91</v>
      </c>
      <c r="C92" t="s">
        <v>65</v>
      </c>
    </row>
    <row r="93" spans="1:3" x14ac:dyDescent="0.25">
      <c r="A93" s="127" t="s">
        <v>337</v>
      </c>
      <c r="B93" s="127">
        <v>92</v>
      </c>
      <c r="C93" t="s">
        <v>65</v>
      </c>
    </row>
    <row r="94" spans="1:3" x14ac:dyDescent="0.25">
      <c r="A94" s="127" t="s">
        <v>336</v>
      </c>
      <c r="B94" s="127">
        <v>93</v>
      </c>
      <c r="C94" t="s">
        <v>9</v>
      </c>
    </row>
    <row r="95" spans="1:3" x14ac:dyDescent="0.25">
      <c r="A95" s="127" t="s">
        <v>335</v>
      </c>
      <c r="B95" s="127">
        <v>94</v>
      </c>
      <c r="C95" t="s">
        <v>9</v>
      </c>
    </row>
    <row r="96" spans="1:3" x14ac:dyDescent="0.25">
      <c r="A96" s="127" t="s">
        <v>334</v>
      </c>
      <c r="B96" s="127">
        <v>95</v>
      </c>
      <c r="C96" t="s">
        <v>9</v>
      </c>
    </row>
    <row r="97" spans="1:3" x14ac:dyDescent="0.25">
      <c r="A97" s="127" t="s">
        <v>333</v>
      </c>
      <c r="B97" s="127">
        <v>96</v>
      </c>
      <c r="C97" t="s">
        <v>10</v>
      </c>
    </row>
    <row r="98" spans="1:3" x14ac:dyDescent="0.25">
      <c r="A98" s="127" t="s">
        <v>332</v>
      </c>
      <c r="B98" s="127">
        <v>97</v>
      </c>
      <c r="C98" t="s">
        <v>79</v>
      </c>
    </row>
    <row r="99" spans="1:3" ht="45" x14ac:dyDescent="0.25">
      <c r="A99" s="127" t="s">
        <v>331</v>
      </c>
      <c r="B99" s="127">
        <v>98</v>
      </c>
      <c r="C99" t="s">
        <v>79</v>
      </c>
    </row>
    <row r="100" spans="1:3" x14ac:dyDescent="0.25">
      <c r="A100" s="127" t="s">
        <v>330</v>
      </c>
      <c r="B100" s="127">
        <v>99</v>
      </c>
      <c r="C100" t="s">
        <v>80</v>
      </c>
    </row>
    <row r="101" spans="1:3" ht="30" x14ac:dyDescent="0.25">
      <c r="A101" s="127" t="s">
        <v>329</v>
      </c>
      <c r="B101" s="127">
        <v>100</v>
      </c>
      <c r="C101" t="s">
        <v>80</v>
      </c>
    </row>
    <row r="102" spans="1:3" x14ac:dyDescent="0.25">
      <c r="A102" s="127" t="s">
        <v>328</v>
      </c>
      <c r="B102" s="127">
        <v>101</v>
      </c>
      <c r="C102" t="s">
        <v>80</v>
      </c>
    </row>
    <row r="103" spans="1:3" ht="30" x14ac:dyDescent="0.25">
      <c r="A103" s="127" t="s">
        <v>327</v>
      </c>
      <c r="B103" s="127">
        <v>102</v>
      </c>
      <c r="C103" t="s">
        <v>80</v>
      </c>
    </row>
    <row r="104" spans="1:3" ht="30" x14ac:dyDescent="0.25">
      <c r="A104" s="127" t="s">
        <v>326</v>
      </c>
      <c r="B104" s="127">
        <v>103</v>
      </c>
      <c r="C104" t="s">
        <v>80</v>
      </c>
    </row>
    <row r="105" spans="1:3" ht="30" x14ac:dyDescent="0.25">
      <c r="A105" s="127" t="s">
        <v>325</v>
      </c>
      <c r="B105" s="127">
        <v>104</v>
      </c>
      <c r="C105" t="s">
        <v>81</v>
      </c>
    </row>
    <row r="106" spans="1:3" ht="45" x14ac:dyDescent="0.25">
      <c r="A106" s="127" t="s">
        <v>324</v>
      </c>
      <c r="B106" s="127">
        <v>105</v>
      </c>
      <c r="C106" t="s">
        <v>81</v>
      </c>
    </row>
    <row r="107" spans="1:3" x14ac:dyDescent="0.25">
      <c r="A107" s="127" t="s">
        <v>323</v>
      </c>
      <c r="B107" s="127">
        <v>106</v>
      </c>
      <c r="C107" t="s">
        <v>82</v>
      </c>
    </row>
    <row r="108" spans="1:3" ht="60" x14ac:dyDescent="0.25">
      <c r="A108" s="127" t="s">
        <v>322</v>
      </c>
      <c r="B108" s="127">
        <v>107</v>
      </c>
      <c r="C108" t="s">
        <v>82</v>
      </c>
    </row>
    <row r="109" spans="1:3" ht="30" x14ac:dyDescent="0.25">
      <c r="A109" s="127" t="s">
        <v>321</v>
      </c>
      <c r="B109" s="127">
        <v>108</v>
      </c>
      <c r="C109" t="s">
        <v>82</v>
      </c>
    </row>
    <row r="110" spans="1:3" ht="60" x14ac:dyDescent="0.25">
      <c r="A110" s="127" t="s">
        <v>320</v>
      </c>
      <c r="B110" s="127">
        <v>109</v>
      </c>
      <c r="C110" t="s">
        <v>82</v>
      </c>
    </row>
    <row r="111" spans="1:3" ht="30" x14ac:dyDescent="0.25">
      <c r="A111" s="127" t="s">
        <v>319</v>
      </c>
      <c r="B111" s="127">
        <v>110</v>
      </c>
      <c r="C111" t="s">
        <v>82</v>
      </c>
    </row>
    <row r="112" spans="1:3" ht="45" x14ac:dyDescent="0.25">
      <c r="A112" s="127" t="s">
        <v>318</v>
      </c>
      <c r="B112" s="127">
        <v>111</v>
      </c>
      <c r="C112" t="s">
        <v>82</v>
      </c>
    </row>
    <row r="113" spans="1:3" x14ac:dyDescent="0.25">
      <c r="A113" s="127" t="s">
        <v>317</v>
      </c>
      <c r="B113" s="127">
        <v>112</v>
      </c>
      <c r="C113" t="s">
        <v>82</v>
      </c>
    </row>
    <row r="114" spans="1:3" ht="45" x14ac:dyDescent="0.25">
      <c r="A114" s="127" t="s">
        <v>316</v>
      </c>
      <c r="B114" s="127">
        <v>113</v>
      </c>
      <c r="C114" t="s">
        <v>82</v>
      </c>
    </row>
    <row r="115" spans="1:3" ht="30" x14ac:dyDescent="0.25">
      <c r="A115" s="127" t="s">
        <v>315</v>
      </c>
      <c r="B115" s="127">
        <v>114</v>
      </c>
      <c r="C115" t="s">
        <v>82</v>
      </c>
    </row>
    <row r="116" spans="1:3" ht="75" x14ac:dyDescent="0.25">
      <c r="A116" s="127" t="s">
        <v>314</v>
      </c>
      <c r="B116" s="127">
        <v>115</v>
      </c>
      <c r="C116" t="s">
        <v>82</v>
      </c>
    </row>
    <row r="117" spans="1:3" x14ac:dyDescent="0.25">
      <c r="A117" s="127" t="s">
        <v>313</v>
      </c>
      <c r="B117" s="127">
        <v>116</v>
      </c>
      <c r="C117" t="s">
        <v>82</v>
      </c>
    </row>
    <row r="118" spans="1:3" ht="45" x14ac:dyDescent="0.25">
      <c r="A118" s="127" t="s">
        <v>312</v>
      </c>
      <c r="B118" s="127">
        <v>117</v>
      </c>
      <c r="C118" t="s">
        <v>11</v>
      </c>
    </row>
    <row r="119" spans="1:3" ht="30" x14ac:dyDescent="0.25">
      <c r="A119" s="127" t="s">
        <v>311</v>
      </c>
      <c r="B119" s="127">
        <v>118</v>
      </c>
      <c r="C119" t="s">
        <v>14</v>
      </c>
    </row>
    <row r="120" spans="1:3" ht="30" x14ac:dyDescent="0.25">
      <c r="A120" s="127" t="s">
        <v>310</v>
      </c>
      <c r="B120" s="127">
        <v>119</v>
      </c>
      <c r="C120" t="s">
        <v>12</v>
      </c>
    </row>
    <row r="121" spans="1:3" ht="30" x14ac:dyDescent="0.25">
      <c r="A121" s="127" t="s">
        <v>309</v>
      </c>
      <c r="B121" s="127">
        <v>120</v>
      </c>
      <c r="C121" t="s">
        <v>13</v>
      </c>
    </row>
    <row r="122" spans="1:3" ht="45" x14ac:dyDescent="0.25">
      <c r="A122" s="127" t="s">
        <v>308</v>
      </c>
      <c r="B122" s="127">
        <v>121</v>
      </c>
      <c r="C122" t="s">
        <v>12</v>
      </c>
    </row>
    <row r="123" spans="1:3" ht="45" x14ac:dyDescent="0.25">
      <c r="A123" s="127" t="s">
        <v>307</v>
      </c>
      <c r="B123" s="127">
        <v>122</v>
      </c>
      <c r="C123" t="s">
        <v>12</v>
      </c>
    </row>
    <row r="124" spans="1:3" ht="30" x14ac:dyDescent="0.25">
      <c r="A124" s="127" t="s">
        <v>306</v>
      </c>
      <c r="B124" s="127">
        <v>123</v>
      </c>
      <c r="C124" t="s">
        <v>15</v>
      </c>
    </row>
    <row r="125" spans="1:3" x14ac:dyDescent="0.25">
      <c r="A125" s="127" t="s">
        <v>305</v>
      </c>
      <c r="B125" s="127">
        <v>124</v>
      </c>
      <c r="C125" t="s">
        <v>16</v>
      </c>
    </row>
    <row r="126" spans="1:3" ht="30" x14ac:dyDescent="0.25">
      <c r="A126" s="127" t="s">
        <v>304</v>
      </c>
      <c r="B126" s="127">
        <v>125</v>
      </c>
      <c r="C126" t="s">
        <v>17</v>
      </c>
    </row>
    <row r="127" spans="1:3" x14ac:dyDescent="0.25">
      <c r="A127" s="127" t="s">
        <v>303</v>
      </c>
      <c r="B127" s="127">
        <v>126</v>
      </c>
      <c r="C127" t="s">
        <v>85</v>
      </c>
    </row>
    <row r="128" spans="1:3" ht="30" x14ac:dyDescent="0.25">
      <c r="A128" s="127" t="s">
        <v>302</v>
      </c>
      <c r="B128" s="127">
        <v>127</v>
      </c>
      <c r="C128" t="s">
        <v>85</v>
      </c>
    </row>
    <row r="129" spans="1:3" x14ac:dyDescent="0.25">
      <c r="A129" s="127" t="s">
        <v>301</v>
      </c>
      <c r="B129" s="127">
        <v>128</v>
      </c>
      <c r="C129" t="s">
        <v>83</v>
      </c>
    </row>
    <row r="130" spans="1:3" x14ac:dyDescent="0.25">
      <c r="A130" s="127" t="s">
        <v>300</v>
      </c>
      <c r="B130" s="127">
        <v>129</v>
      </c>
      <c r="C130" t="s">
        <v>83</v>
      </c>
    </row>
    <row r="131" spans="1:3" x14ac:dyDescent="0.25">
      <c r="A131" s="127" t="s">
        <v>299</v>
      </c>
      <c r="B131" s="127">
        <v>130</v>
      </c>
      <c r="C131" t="s">
        <v>83</v>
      </c>
    </row>
    <row r="132" spans="1:3" x14ac:dyDescent="0.25">
      <c r="A132" s="127" t="s">
        <v>298</v>
      </c>
      <c r="B132" s="127">
        <v>131</v>
      </c>
      <c r="C132" t="s">
        <v>83</v>
      </c>
    </row>
    <row r="133" spans="1:3" x14ac:dyDescent="0.25">
      <c r="A133" s="127" t="s">
        <v>297</v>
      </c>
      <c r="B133" s="127">
        <v>132</v>
      </c>
      <c r="C133" t="s">
        <v>83</v>
      </c>
    </row>
    <row r="134" spans="1:3" ht="30" x14ac:dyDescent="0.25">
      <c r="A134" s="127" t="s">
        <v>296</v>
      </c>
      <c r="B134" s="127">
        <v>133</v>
      </c>
      <c r="C134" t="s">
        <v>83</v>
      </c>
    </row>
    <row r="135" spans="1:3" x14ac:dyDescent="0.25">
      <c r="A135" s="127" t="s">
        <v>295</v>
      </c>
      <c r="B135" s="127">
        <v>134</v>
      </c>
      <c r="C135" t="s">
        <v>83</v>
      </c>
    </row>
    <row r="136" spans="1:3" x14ac:dyDescent="0.25">
      <c r="A136" s="127" t="s">
        <v>294</v>
      </c>
      <c r="B136" s="127">
        <v>135</v>
      </c>
      <c r="C136" t="s">
        <v>83</v>
      </c>
    </row>
    <row r="137" spans="1:3" x14ac:dyDescent="0.25">
      <c r="A137" s="127" t="s">
        <v>293</v>
      </c>
      <c r="B137" s="127">
        <v>136</v>
      </c>
      <c r="C137" t="s">
        <v>83</v>
      </c>
    </row>
    <row r="138" spans="1:3" x14ac:dyDescent="0.25">
      <c r="A138" s="127" t="s">
        <v>292</v>
      </c>
      <c r="B138" s="127">
        <v>137</v>
      </c>
      <c r="C138" t="s">
        <v>83</v>
      </c>
    </row>
    <row r="139" spans="1:3" x14ac:dyDescent="0.25">
      <c r="A139" s="127" t="s">
        <v>291</v>
      </c>
      <c r="B139" s="127">
        <v>138</v>
      </c>
      <c r="C139" t="s">
        <v>83</v>
      </c>
    </row>
    <row r="140" spans="1:3" x14ac:dyDescent="0.25">
      <c r="A140" s="127" t="s">
        <v>290</v>
      </c>
      <c r="B140" s="127">
        <v>139</v>
      </c>
      <c r="C140" t="s">
        <v>83</v>
      </c>
    </row>
    <row r="141" spans="1:3" ht="30" x14ac:dyDescent="0.25">
      <c r="A141" s="127" t="s">
        <v>289</v>
      </c>
      <c r="B141" s="127">
        <v>140</v>
      </c>
      <c r="C141" t="s">
        <v>83</v>
      </c>
    </row>
    <row r="142" spans="1:3" ht="30" x14ac:dyDescent="0.25">
      <c r="A142" s="127" t="s">
        <v>288</v>
      </c>
      <c r="B142" s="127">
        <v>141</v>
      </c>
      <c r="C142" t="s">
        <v>83</v>
      </c>
    </row>
    <row r="143" spans="1:3" x14ac:dyDescent="0.25">
      <c r="A143" s="127" t="s">
        <v>287</v>
      </c>
      <c r="B143" s="127">
        <v>142</v>
      </c>
      <c r="C143" t="s">
        <v>84</v>
      </c>
    </row>
    <row r="144" spans="1:3" x14ac:dyDescent="0.25">
      <c r="A144" s="127" t="s">
        <v>286</v>
      </c>
      <c r="B144" s="127">
        <v>143</v>
      </c>
      <c r="C144" t="s">
        <v>84</v>
      </c>
    </row>
    <row r="145" spans="1:3" x14ac:dyDescent="0.25">
      <c r="A145" s="127" t="s">
        <v>285</v>
      </c>
      <c r="B145" s="127">
        <v>144</v>
      </c>
      <c r="C145" t="s">
        <v>84</v>
      </c>
    </row>
    <row r="146" spans="1:3" x14ac:dyDescent="0.25">
      <c r="A146" s="127" t="s">
        <v>284</v>
      </c>
      <c r="B146" s="127">
        <v>145</v>
      </c>
      <c r="C146" t="s">
        <v>84</v>
      </c>
    </row>
    <row r="147" spans="1:3" x14ac:dyDescent="0.25">
      <c r="A147" s="127" t="s">
        <v>283</v>
      </c>
      <c r="B147" s="127">
        <v>146</v>
      </c>
      <c r="C147" t="s">
        <v>84</v>
      </c>
    </row>
    <row r="148" spans="1:3" ht="30" x14ac:dyDescent="0.25">
      <c r="A148" s="127" t="s">
        <v>282</v>
      </c>
      <c r="B148" s="127">
        <v>147</v>
      </c>
      <c r="C148" t="s">
        <v>84</v>
      </c>
    </row>
    <row r="149" spans="1:3" ht="30" x14ac:dyDescent="0.25">
      <c r="A149" s="127" t="s">
        <v>281</v>
      </c>
      <c r="B149" s="127">
        <v>148</v>
      </c>
      <c r="C149" t="s">
        <v>85</v>
      </c>
    </row>
    <row r="150" spans="1:3" ht="45" x14ac:dyDescent="0.25">
      <c r="A150" s="127" t="s">
        <v>280</v>
      </c>
      <c r="B150" s="127">
        <v>149</v>
      </c>
      <c r="C150" t="s">
        <v>85</v>
      </c>
    </row>
    <row r="151" spans="1:3" x14ac:dyDescent="0.25">
      <c r="A151" s="127" t="s">
        <v>279</v>
      </c>
      <c r="B151" s="127">
        <v>150</v>
      </c>
      <c r="C151" t="s">
        <v>18</v>
      </c>
    </row>
    <row r="152" spans="1:3" ht="60" x14ac:dyDescent="0.25">
      <c r="A152" s="127" t="s">
        <v>278</v>
      </c>
      <c r="B152" s="127">
        <v>151</v>
      </c>
      <c r="C152" t="s">
        <v>18</v>
      </c>
    </row>
    <row r="153" spans="1:3" ht="60" x14ac:dyDescent="0.25">
      <c r="A153" s="127" t="s">
        <v>277</v>
      </c>
      <c r="B153" s="127">
        <v>152</v>
      </c>
      <c r="C153" t="s">
        <v>19</v>
      </c>
    </row>
    <row r="154" spans="1:3" ht="30" x14ac:dyDescent="0.25">
      <c r="A154" s="127" t="s">
        <v>276</v>
      </c>
      <c r="B154" s="127">
        <v>153</v>
      </c>
      <c r="C154" t="s">
        <v>19</v>
      </c>
    </row>
    <row r="155" spans="1:3" ht="45" x14ac:dyDescent="0.25">
      <c r="A155" s="127" t="s">
        <v>275</v>
      </c>
      <c r="B155" s="127">
        <v>154</v>
      </c>
      <c r="C155" t="s">
        <v>19</v>
      </c>
    </row>
    <row r="156" spans="1:3" ht="60" x14ac:dyDescent="0.25">
      <c r="A156" s="127" t="s">
        <v>274</v>
      </c>
      <c r="B156" s="127">
        <v>155</v>
      </c>
      <c r="C156" t="s">
        <v>19</v>
      </c>
    </row>
    <row r="157" spans="1:3" x14ac:dyDescent="0.25">
      <c r="A157" s="127" t="s">
        <v>273</v>
      </c>
      <c r="B157" s="127">
        <v>156</v>
      </c>
      <c r="C157" t="s">
        <v>21</v>
      </c>
    </row>
    <row r="158" spans="1:3" x14ac:dyDescent="0.25">
      <c r="A158" s="127" t="s">
        <v>272</v>
      </c>
      <c r="B158" s="127">
        <v>157</v>
      </c>
      <c r="C158" t="s">
        <v>20</v>
      </c>
    </row>
    <row r="159" spans="1:3" ht="30" x14ac:dyDescent="0.25">
      <c r="A159" s="127" t="s">
        <v>271</v>
      </c>
      <c r="B159" s="127">
        <v>158</v>
      </c>
      <c r="C159" t="s">
        <v>20</v>
      </c>
    </row>
    <row r="160" spans="1:3" ht="30" x14ac:dyDescent="0.25">
      <c r="A160" s="127" t="s">
        <v>270</v>
      </c>
      <c r="B160" s="127">
        <v>159</v>
      </c>
      <c r="C160" t="s">
        <v>20</v>
      </c>
    </row>
    <row r="161" spans="1:3" ht="30" x14ac:dyDescent="0.25">
      <c r="A161" s="127" t="s">
        <v>269</v>
      </c>
      <c r="B161" s="127">
        <v>160</v>
      </c>
      <c r="C161" t="s">
        <v>20</v>
      </c>
    </row>
    <row r="162" spans="1:3" ht="30" x14ac:dyDescent="0.25">
      <c r="A162" s="127" t="s">
        <v>268</v>
      </c>
      <c r="B162" s="127">
        <v>161</v>
      </c>
      <c r="C162" t="s">
        <v>20</v>
      </c>
    </row>
    <row r="163" spans="1:3" x14ac:dyDescent="0.25">
      <c r="A163" s="127" t="s">
        <v>267</v>
      </c>
      <c r="B163" s="127">
        <v>162</v>
      </c>
      <c r="C163" t="s">
        <v>20</v>
      </c>
    </row>
    <row r="164" spans="1:3" ht="45" x14ac:dyDescent="0.25">
      <c r="A164" s="127" t="s">
        <v>266</v>
      </c>
      <c r="B164" s="127">
        <v>163</v>
      </c>
      <c r="C164" t="s">
        <v>20</v>
      </c>
    </row>
    <row r="165" spans="1:3" ht="30" x14ac:dyDescent="0.25">
      <c r="A165" s="127" t="s">
        <v>265</v>
      </c>
      <c r="B165" s="127">
        <v>164</v>
      </c>
      <c r="C165" t="s">
        <v>23</v>
      </c>
    </row>
    <row r="166" spans="1:3" ht="45" x14ac:dyDescent="0.25">
      <c r="A166" s="127" t="s">
        <v>264</v>
      </c>
      <c r="B166" s="127">
        <v>165</v>
      </c>
      <c r="C166" t="s">
        <v>25</v>
      </c>
    </row>
    <row r="167" spans="1:3" ht="45" x14ac:dyDescent="0.25">
      <c r="A167" s="127" t="s">
        <v>263</v>
      </c>
      <c r="B167" s="127">
        <v>166</v>
      </c>
      <c r="C167" t="s">
        <v>25</v>
      </c>
    </row>
    <row r="168" spans="1:3" ht="30" x14ac:dyDescent="0.25">
      <c r="A168" s="127" t="s">
        <v>262</v>
      </c>
      <c r="B168" s="127">
        <v>167</v>
      </c>
      <c r="C168" t="s">
        <v>25</v>
      </c>
    </row>
    <row r="169" spans="1:3" x14ac:dyDescent="0.25">
      <c r="A169" s="127" t="s">
        <v>261</v>
      </c>
      <c r="B169" s="127">
        <v>168</v>
      </c>
      <c r="C169" t="s">
        <v>26</v>
      </c>
    </row>
    <row r="170" spans="1:3" ht="60" x14ac:dyDescent="0.25">
      <c r="A170" s="127" t="s">
        <v>260</v>
      </c>
      <c r="B170" s="127">
        <v>169</v>
      </c>
      <c r="C170" t="s">
        <v>27</v>
      </c>
    </row>
    <row r="171" spans="1:3" ht="30" x14ac:dyDescent="0.25">
      <c r="A171" s="127" t="s">
        <v>259</v>
      </c>
      <c r="B171" s="127">
        <v>170</v>
      </c>
      <c r="C171" t="s">
        <v>24</v>
      </c>
    </row>
    <row r="172" spans="1:3" ht="30" x14ac:dyDescent="0.25">
      <c r="A172" s="127" t="s">
        <v>258</v>
      </c>
      <c r="B172" s="127">
        <v>171</v>
      </c>
      <c r="C172" t="s">
        <v>27</v>
      </c>
    </row>
    <row r="173" spans="1:3" x14ac:dyDescent="0.25">
      <c r="A173" s="127" t="s">
        <v>257</v>
      </c>
      <c r="B173" s="127">
        <v>172</v>
      </c>
      <c r="C173" t="s">
        <v>27</v>
      </c>
    </row>
    <row r="174" spans="1:3" ht="45" x14ac:dyDescent="0.25">
      <c r="A174" s="127" t="s">
        <v>256</v>
      </c>
      <c r="B174" s="127">
        <v>173</v>
      </c>
      <c r="C174" t="s">
        <v>28</v>
      </c>
    </row>
    <row r="175" spans="1:3" x14ac:dyDescent="0.25">
      <c r="A175" s="127" t="s">
        <v>255</v>
      </c>
      <c r="B175" s="127">
        <v>174</v>
      </c>
      <c r="C175" t="s">
        <v>29</v>
      </c>
    </row>
    <row r="176" spans="1:3" ht="30" x14ac:dyDescent="0.25">
      <c r="A176" s="127" t="s">
        <v>254</v>
      </c>
      <c r="B176" s="127">
        <v>175</v>
      </c>
      <c r="C176" t="s">
        <v>30</v>
      </c>
    </row>
    <row r="177" spans="1:3" ht="30" x14ac:dyDescent="0.25">
      <c r="A177" s="127" t="s">
        <v>253</v>
      </c>
      <c r="B177" s="127">
        <v>176</v>
      </c>
      <c r="C177" t="s">
        <v>85</v>
      </c>
    </row>
    <row r="178" spans="1:3" ht="30" x14ac:dyDescent="0.25">
      <c r="A178" s="127" t="s">
        <v>252</v>
      </c>
      <c r="B178" s="127">
        <v>177</v>
      </c>
      <c r="C178" t="s">
        <v>85</v>
      </c>
    </row>
    <row r="179" spans="1:3" ht="30" x14ac:dyDescent="0.25">
      <c r="A179" s="127" t="s">
        <v>251</v>
      </c>
      <c r="B179" s="127">
        <v>178</v>
      </c>
      <c r="C179" t="s">
        <v>85</v>
      </c>
    </row>
    <row r="180" spans="1:3" ht="30" x14ac:dyDescent="0.25">
      <c r="A180" s="127" t="s">
        <v>250</v>
      </c>
      <c r="B180" s="127">
        <v>179</v>
      </c>
      <c r="C180" t="s">
        <v>85</v>
      </c>
    </row>
    <row r="181" spans="1:3" ht="30" x14ac:dyDescent="0.25">
      <c r="A181" s="127" t="s">
        <v>249</v>
      </c>
      <c r="B181" s="127">
        <v>180</v>
      </c>
      <c r="C181" t="s">
        <v>85</v>
      </c>
    </row>
    <row r="182" spans="1:3" ht="30" x14ac:dyDescent="0.25">
      <c r="A182" s="127" t="s">
        <v>248</v>
      </c>
      <c r="B182" s="127">
        <v>181</v>
      </c>
      <c r="C182" t="s">
        <v>85</v>
      </c>
    </row>
    <row r="183" spans="1:3" ht="30" x14ac:dyDescent="0.25">
      <c r="A183" s="127" t="s">
        <v>247</v>
      </c>
      <c r="B183" s="127">
        <v>182</v>
      </c>
      <c r="C183" t="s">
        <v>85</v>
      </c>
    </row>
    <row r="184" spans="1:3" ht="45" x14ac:dyDescent="0.25">
      <c r="A184" s="127" t="s">
        <v>246</v>
      </c>
      <c r="B184" s="127">
        <v>183</v>
      </c>
      <c r="C184" t="s">
        <v>85</v>
      </c>
    </row>
    <row r="185" spans="1:3" ht="45" x14ac:dyDescent="0.25">
      <c r="A185" s="127" t="s">
        <v>245</v>
      </c>
      <c r="B185" s="127">
        <v>184</v>
      </c>
      <c r="C185" t="s">
        <v>85</v>
      </c>
    </row>
    <row r="186" spans="1:3" ht="45" x14ac:dyDescent="0.25">
      <c r="A186" s="127" t="s">
        <v>244</v>
      </c>
      <c r="B186" s="127">
        <v>185</v>
      </c>
      <c r="C186" t="s">
        <v>85</v>
      </c>
    </row>
    <row r="187" spans="1:3" ht="30" x14ac:dyDescent="0.25">
      <c r="A187" s="127" t="s">
        <v>243</v>
      </c>
      <c r="B187" s="127">
        <v>186</v>
      </c>
      <c r="C187" t="s">
        <v>85</v>
      </c>
    </row>
    <row r="188" spans="1:3" ht="45" x14ac:dyDescent="0.25">
      <c r="A188" s="127" t="s">
        <v>242</v>
      </c>
      <c r="B188" s="127">
        <v>187</v>
      </c>
      <c r="C188" t="s">
        <v>85</v>
      </c>
    </row>
    <row r="189" spans="1:3" ht="30" x14ac:dyDescent="0.25">
      <c r="A189" s="127" t="s">
        <v>241</v>
      </c>
      <c r="B189" s="127">
        <v>188</v>
      </c>
      <c r="C189" t="s">
        <v>85</v>
      </c>
    </row>
    <row r="190" spans="1:3" ht="30" x14ac:dyDescent="0.25">
      <c r="A190" s="127" t="s">
        <v>240</v>
      </c>
      <c r="B190" s="127">
        <v>189</v>
      </c>
      <c r="C190" t="s">
        <v>85</v>
      </c>
    </row>
    <row r="191" spans="1:3" ht="30" x14ac:dyDescent="0.25">
      <c r="A191" s="127" t="s">
        <v>239</v>
      </c>
      <c r="B191" s="127">
        <v>190</v>
      </c>
      <c r="C191" t="s">
        <v>85</v>
      </c>
    </row>
    <row r="192" spans="1:3" x14ac:dyDescent="0.25">
      <c r="A192" s="127" t="s">
        <v>238</v>
      </c>
      <c r="B192" s="127">
        <v>191</v>
      </c>
      <c r="C192" t="s">
        <v>85</v>
      </c>
    </row>
    <row r="193" spans="1:3" ht="30" x14ac:dyDescent="0.25">
      <c r="A193" s="127" t="s">
        <v>237</v>
      </c>
      <c r="B193" s="127">
        <v>192</v>
      </c>
      <c r="C193" t="s">
        <v>85</v>
      </c>
    </row>
    <row r="194" spans="1:3" ht="30" x14ac:dyDescent="0.25">
      <c r="A194" s="127" t="s">
        <v>236</v>
      </c>
      <c r="B194" s="127">
        <v>193</v>
      </c>
      <c r="C194" t="s">
        <v>85</v>
      </c>
    </row>
    <row r="195" spans="1:3" ht="30" x14ac:dyDescent="0.25">
      <c r="A195" s="127" t="s">
        <v>235</v>
      </c>
      <c r="B195" s="127">
        <v>194</v>
      </c>
      <c r="C195" t="s">
        <v>85</v>
      </c>
    </row>
    <row r="196" spans="1:3" ht="30" x14ac:dyDescent="0.25">
      <c r="A196" s="127" t="s">
        <v>234</v>
      </c>
      <c r="B196" s="127">
        <v>195</v>
      </c>
      <c r="C196" t="s">
        <v>85</v>
      </c>
    </row>
    <row r="197" spans="1:3" ht="30" x14ac:dyDescent="0.25">
      <c r="A197" s="127" t="s">
        <v>233</v>
      </c>
      <c r="B197" s="127">
        <v>196</v>
      </c>
      <c r="C197" t="s">
        <v>31</v>
      </c>
    </row>
    <row r="198" spans="1:3" ht="30" x14ac:dyDescent="0.25">
      <c r="A198" s="127" t="s">
        <v>232</v>
      </c>
      <c r="B198" s="127">
        <v>197</v>
      </c>
      <c r="C198" t="s">
        <v>31</v>
      </c>
    </row>
    <row r="199" spans="1:3" x14ac:dyDescent="0.25">
      <c r="A199" s="127" t="s">
        <v>231</v>
      </c>
      <c r="B199" s="127">
        <v>198</v>
      </c>
      <c r="C199" t="s">
        <v>31</v>
      </c>
    </row>
    <row r="200" spans="1:3" ht="30" x14ac:dyDescent="0.25">
      <c r="A200" s="127" t="s">
        <v>230</v>
      </c>
      <c r="B200" s="127">
        <v>199</v>
      </c>
      <c r="C200" t="s">
        <v>32</v>
      </c>
    </row>
    <row r="201" spans="1:3" ht="30" x14ac:dyDescent="0.2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S2" workbookViewId="0">
      <selection activeCell="AX30" sqref="AX30"/>
    </sheetView>
  </sheetViews>
  <sheetFormatPr defaultColWidth="9.140625" defaultRowHeight="12.75" x14ac:dyDescent="0.2"/>
  <cols>
    <col min="1" max="1" width="27.42578125" style="23" customWidth="1"/>
    <col min="2" max="2" width="2.42578125" style="23" customWidth="1"/>
    <col min="3" max="3" width="9.28515625" style="23" bestFit="1" customWidth="1"/>
    <col min="4" max="4" width="9.28515625" style="35" bestFit="1" customWidth="1"/>
    <col min="5" max="11" width="9.28515625" style="23" bestFit="1" customWidth="1"/>
    <col min="12" max="12" width="9.28515625" style="35" bestFit="1" customWidth="1"/>
    <col min="13" max="13" width="9.28515625" style="23" bestFit="1" customWidth="1"/>
    <col min="14" max="15" width="9.28515625" style="35" bestFit="1" customWidth="1"/>
    <col min="16" max="22" width="9.28515625" style="23" bestFit="1" customWidth="1"/>
    <col min="23" max="23" width="9.28515625" style="35" bestFit="1" customWidth="1"/>
    <col min="24" max="26" width="9.5703125" style="23" bestFit="1" customWidth="1"/>
    <col min="27" max="30" width="9.28515625" style="23" bestFit="1" customWidth="1"/>
    <col min="31" max="36" width="9.5703125" style="23" bestFit="1" customWidth="1"/>
    <col min="37" max="38" width="9.28515625" style="23" bestFit="1" customWidth="1"/>
    <col min="39" max="39" width="10.42578125" style="97" bestFit="1" customWidth="1"/>
    <col min="40" max="40" width="9.28515625" style="97" bestFit="1" customWidth="1"/>
    <col min="41" max="41" width="9.5703125" style="97" bestFit="1" customWidth="1"/>
    <col min="42" max="42" width="9.5703125" style="23" bestFit="1" customWidth="1"/>
    <col min="43" max="45" width="9.28515625" style="23" bestFit="1" customWidth="1"/>
    <col min="46" max="46" width="9.5703125" style="97" bestFit="1" customWidth="1"/>
    <col min="47" max="47" width="10.140625" style="23" bestFit="1" customWidth="1"/>
    <col min="48" max="49" width="14" style="97" bestFit="1" customWidth="1"/>
    <col min="50" max="50" width="49" style="104" customWidth="1"/>
    <col min="51" max="16384" width="9.140625" style="23"/>
  </cols>
  <sheetData>
    <row r="1" spans="1:50" hidden="1" x14ac:dyDescent="0.2">
      <c r="A1" s="22" t="e">
        <f ca="1">DotStatQuery(B1)</f>
        <v>#NAME?</v>
      </c>
      <c r="B1" s="22" t="s">
        <v>217</v>
      </c>
    </row>
    <row r="2" spans="1:50" ht="23.25" x14ac:dyDescent="0.2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">
      <c r="A3" s="132" t="s">
        <v>121</v>
      </c>
      <c r="B3" s="133"/>
      <c r="C3" s="139" t="s">
        <v>122</v>
      </c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1"/>
    </row>
    <row r="4" spans="1:50" x14ac:dyDescent="0.2">
      <c r="A4" s="132" t="s">
        <v>123</v>
      </c>
      <c r="B4" s="133"/>
      <c r="C4" s="134" t="s">
        <v>615</v>
      </c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6"/>
    </row>
    <row r="5" spans="1:50" x14ac:dyDescent="0.2">
      <c r="A5" s="132" t="s">
        <v>124</v>
      </c>
      <c r="B5" s="133"/>
      <c r="C5" s="134" t="s">
        <v>125</v>
      </c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6"/>
    </row>
    <row r="6" spans="1:50" x14ac:dyDescent="0.2">
      <c r="A6" s="132" t="s">
        <v>126</v>
      </c>
      <c r="B6" s="133"/>
      <c r="C6" s="134" t="s">
        <v>127</v>
      </c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6"/>
    </row>
    <row r="7" spans="1:50" ht="126" x14ac:dyDescent="0.2">
      <c r="A7" s="137" t="s">
        <v>128</v>
      </c>
      <c r="B7" s="138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.5" x14ac:dyDescent="0.25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1" x14ac:dyDescent="0.25">
      <c r="A9" s="28" t="s">
        <v>176</v>
      </c>
      <c r="B9" s="27" t="s">
        <v>175</v>
      </c>
      <c r="C9" s="41">
        <v>4722.3</v>
      </c>
      <c r="D9" s="33">
        <v>8.4</v>
      </c>
      <c r="E9" s="41">
        <v>3.5</v>
      </c>
      <c r="F9" s="41">
        <v>0</v>
      </c>
      <c r="G9" s="41">
        <v>27898.7</v>
      </c>
      <c r="H9" s="41">
        <v>1366.4</v>
      </c>
      <c r="I9" s="41">
        <v>939.5</v>
      </c>
      <c r="J9" s="41">
        <v>502.4</v>
      </c>
      <c r="K9" s="41">
        <v>65.5</v>
      </c>
      <c r="L9" s="33">
        <v>1671.1</v>
      </c>
      <c r="M9" s="41">
        <v>591.79999999999995</v>
      </c>
      <c r="N9" s="33">
        <v>16.5</v>
      </c>
      <c r="O9" s="33">
        <v>77.900000000000006</v>
      </c>
      <c r="P9" s="41">
        <v>31.8</v>
      </c>
      <c r="Q9" s="41">
        <v>21.2</v>
      </c>
      <c r="R9" s="41">
        <v>21.4</v>
      </c>
      <c r="S9" s="41">
        <v>30.1</v>
      </c>
      <c r="T9" s="41">
        <v>19</v>
      </c>
      <c r="U9" s="41">
        <v>34.1</v>
      </c>
      <c r="V9" s="41">
        <v>124.8</v>
      </c>
      <c r="W9" s="33">
        <v>123.7</v>
      </c>
      <c r="X9" s="41">
        <v>313.8</v>
      </c>
      <c r="Y9" s="41">
        <v>1580.4</v>
      </c>
      <c r="Z9" s="41">
        <v>146.30000000000001</v>
      </c>
      <c r="AA9" s="41">
        <v>3624.3</v>
      </c>
      <c r="AB9" s="41">
        <v>30.5</v>
      </c>
      <c r="AC9" s="41">
        <v>3.1</v>
      </c>
      <c r="AD9" s="41">
        <v>14</v>
      </c>
      <c r="AE9" s="41">
        <v>24</v>
      </c>
      <c r="AF9" s="41">
        <v>41.4</v>
      </c>
      <c r="AG9" s="41">
        <v>422.6</v>
      </c>
      <c r="AH9" s="41">
        <v>367.4</v>
      </c>
      <c r="AI9" s="41">
        <v>279.39999999999998</v>
      </c>
      <c r="AJ9" s="41">
        <v>265.5</v>
      </c>
      <c r="AK9" s="41">
        <v>265.39999999999998</v>
      </c>
      <c r="AL9" s="41">
        <v>0</v>
      </c>
      <c r="AM9" s="100">
        <v>11293.8</v>
      </c>
      <c r="AN9" s="100">
        <v>17.3</v>
      </c>
      <c r="AO9" s="100">
        <v>761.7</v>
      </c>
      <c r="AP9" s="41">
        <v>382.6</v>
      </c>
      <c r="AQ9" s="41">
        <v>-6.7</v>
      </c>
      <c r="AR9" s="41">
        <v>157.9</v>
      </c>
      <c r="AS9" s="41">
        <v>118.2</v>
      </c>
      <c r="AT9" s="100">
        <v>827.1</v>
      </c>
      <c r="AU9" s="41">
        <v>-8239</v>
      </c>
      <c r="AV9" s="98">
        <f>SUM(C9:AL9)</f>
        <v>45648.200000000019</v>
      </c>
      <c r="AW9" s="98">
        <f>SUM(C9:AT9)</f>
        <v>59200.100000000013</v>
      </c>
      <c r="AX9" s="105" t="s">
        <v>89</v>
      </c>
    </row>
    <row r="10" spans="1:50" s="34" customFormat="1" ht="31.5" x14ac:dyDescent="0.25">
      <c r="A10" s="31" t="s">
        <v>177</v>
      </c>
      <c r="B10" s="32" t="s">
        <v>175</v>
      </c>
      <c r="C10" s="33">
        <v>73</v>
      </c>
      <c r="D10" s="33">
        <v>51.2</v>
      </c>
      <c r="E10" s="33">
        <v>6.7</v>
      </c>
      <c r="F10" s="33">
        <v>0.7</v>
      </c>
      <c r="G10" s="33">
        <v>164.9</v>
      </c>
      <c r="H10" s="33">
        <v>52</v>
      </c>
      <c r="I10" s="33">
        <v>11.1</v>
      </c>
      <c r="J10" s="33">
        <v>143.1</v>
      </c>
      <c r="K10" s="33">
        <v>53282.7</v>
      </c>
      <c r="L10" s="33">
        <v>4330.3999999999996</v>
      </c>
      <c r="M10" s="33">
        <v>235.5</v>
      </c>
      <c r="N10" s="33">
        <v>439.2</v>
      </c>
      <c r="O10" s="33">
        <v>3659.1</v>
      </c>
      <c r="P10" s="33">
        <v>80.2</v>
      </c>
      <c r="Q10" s="33">
        <v>38.4</v>
      </c>
      <c r="R10" s="33">
        <v>49.2</v>
      </c>
      <c r="S10" s="33">
        <v>140.5</v>
      </c>
      <c r="T10" s="33">
        <v>180.3</v>
      </c>
      <c r="U10" s="33">
        <v>148.69999999999999</v>
      </c>
      <c r="V10" s="33">
        <v>28.3</v>
      </c>
      <c r="W10" s="33">
        <v>12265.4</v>
      </c>
      <c r="X10" s="33">
        <v>132.80000000000001</v>
      </c>
      <c r="Y10" s="33">
        <v>337</v>
      </c>
      <c r="Z10" s="33">
        <v>293</v>
      </c>
      <c r="AA10" s="33">
        <v>260.5</v>
      </c>
      <c r="AB10" s="33">
        <v>12.6</v>
      </c>
      <c r="AC10" s="33">
        <v>22.3</v>
      </c>
      <c r="AD10" s="33">
        <v>7.2</v>
      </c>
      <c r="AE10" s="33">
        <v>43.9</v>
      </c>
      <c r="AF10" s="33">
        <v>64.3</v>
      </c>
      <c r="AG10" s="33">
        <v>150.5</v>
      </c>
      <c r="AH10" s="33">
        <v>98.7</v>
      </c>
      <c r="AI10" s="33">
        <v>164.1</v>
      </c>
      <c r="AJ10" s="33">
        <v>235.1</v>
      </c>
      <c r="AK10" s="33">
        <v>254.5</v>
      </c>
      <c r="AL10" s="33">
        <v>0</v>
      </c>
      <c r="AM10" s="100">
        <v>450.9</v>
      </c>
      <c r="AN10" s="100">
        <v>0.5</v>
      </c>
      <c r="AO10" s="100">
        <v>15.1</v>
      </c>
      <c r="AP10" s="33">
        <v>699.2</v>
      </c>
      <c r="AQ10" s="33">
        <v>-17</v>
      </c>
      <c r="AR10" s="33">
        <v>5.3</v>
      </c>
      <c r="AS10" s="33">
        <v>1.4</v>
      </c>
      <c r="AT10" s="100">
        <v>5.0999999999999996</v>
      </c>
      <c r="AU10" s="33">
        <v>-77242.399999999994</v>
      </c>
      <c r="AV10" s="98">
        <f t="shared" ref="AV10:AV50" si="0">SUM(C10:AL10)</f>
        <v>77457.100000000006</v>
      </c>
      <c r="AW10" s="98">
        <f t="shared" ref="AW10:AW50" si="1">SUM(C10:AT10)</f>
        <v>78617.600000000006</v>
      </c>
      <c r="AX10" s="106" t="s">
        <v>90</v>
      </c>
    </row>
    <row r="11" spans="1:50" ht="31.5" x14ac:dyDescent="0.25">
      <c r="A11" s="28" t="s">
        <v>178</v>
      </c>
      <c r="B11" s="27" t="s">
        <v>175</v>
      </c>
      <c r="C11" s="41">
        <v>13.4</v>
      </c>
      <c r="D11" s="33">
        <v>1.7</v>
      </c>
      <c r="E11" s="41">
        <v>34</v>
      </c>
      <c r="F11" s="41">
        <v>0</v>
      </c>
      <c r="G11" s="41">
        <v>14.9</v>
      </c>
      <c r="H11" s="41">
        <v>6.7</v>
      </c>
      <c r="I11" s="41">
        <v>2.1</v>
      </c>
      <c r="J11" s="41">
        <v>25.5</v>
      </c>
      <c r="K11" s="41">
        <v>515.29999999999995</v>
      </c>
      <c r="L11" s="33">
        <v>654.9</v>
      </c>
      <c r="M11" s="41">
        <v>18.5</v>
      </c>
      <c r="N11" s="33">
        <v>751.6</v>
      </c>
      <c r="O11" s="33">
        <v>9125.7000000000007</v>
      </c>
      <c r="P11" s="41">
        <v>449.9</v>
      </c>
      <c r="Q11" s="41">
        <v>142.6</v>
      </c>
      <c r="R11" s="41">
        <v>287</v>
      </c>
      <c r="S11" s="41">
        <v>211.1</v>
      </c>
      <c r="T11" s="41">
        <v>79.2</v>
      </c>
      <c r="U11" s="41">
        <v>77.099999999999994</v>
      </c>
      <c r="V11" s="41">
        <v>72.099999999999994</v>
      </c>
      <c r="W11" s="33">
        <v>115.3</v>
      </c>
      <c r="X11" s="41">
        <v>814.1</v>
      </c>
      <c r="Y11" s="41">
        <v>38.6</v>
      </c>
      <c r="Z11" s="41">
        <v>13.9</v>
      </c>
      <c r="AA11" s="41">
        <v>7.7</v>
      </c>
      <c r="AB11" s="41">
        <v>0.8</v>
      </c>
      <c r="AC11" s="41">
        <v>1.9</v>
      </c>
      <c r="AD11" s="41">
        <v>1.4</v>
      </c>
      <c r="AE11" s="41">
        <v>2.2000000000000002</v>
      </c>
      <c r="AF11" s="41">
        <v>20.7</v>
      </c>
      <c r="AG11" s="41">
        <v>11.2</v>
      </c>
      <c r="AH11" s="41">
        <v>18.5</v>
      </c>
      <c r="AI11" s="41">
        <v>3.1</v>
      </c>
      <c r="AJ11" s="41">
        <v>4.2</v>
      </c>
      <c r="AK11" s="41">
        <v>10.199999999999999</v>
      </c>
      <c r="AL11" s="41">
        <v>0</v>
      </c>
      <c r="AM11" s="100">
        <v>48</v>
      </c>
      <c r="AN11" s="100">
        <v>0</v>
      </c>
      <c r="AO11" s="100">
        <v>2.7</v>
      </c>
      <c r="AP11" s="41">
        <v>64.2</v>
      </c>
      <c r="AQ11" s="41">
        <v>-2.9</v>
      </c>
      <c r="AR11" s="41">
        <v>2.8</v>
      </c>
      <c r="AS11" s="41">
        <v>0.2</v>
      </c>
      <c r="AT11" s="100">
        <v>343.1</v>
      </c>
      <c r="AU11" s="41">
        <v>-11225.8</v>
      </c>
      <c r="AV11" s="98">
        <f t="shared" si="0"/>
        <v>13547.100000000006</v>
      </c>
      <c r="AW11" s="98">
        <f t="shared" si="1"/>
        <v>14005.200000000008</v>
      </c>
      <c r="AX11" s="105" t="s">
        <v>92</v>
      </c>
    </row>
    <row r="12" spans="1:50" ht="21" x14ac:dyDescent="0.25">
      <c r="A12" s="28" t="s">
        <v>179</v>
      </c>
      <c r="B12" s="27" t="s">
        <v>175</v>
      </c>
      <c r="C12" s="42">
        <v>9.4</v>
      </c>
      <c r="D12" s="33">
        <v>0.9</v>
      </c>
      <c r="E12" s="42">
        <v>1.9</v>
      </c>
      <c r="F12" s="42">
        <v>0</v>
      </c>
      <c r="G12" s="42">
        <v>1.3</v>
      </c>
      <c r="H12" s="42">
        <v>0.1</v>
      </c>
      <c r="I12" s="42">
        <v>0.1</v>
      </c>
      <c r="J12" s="42">
        <v>0.7</v>
      </c>
      <c r="K12" s="42">
        <v>6.6</v>
      </c>
      <c r="L12" s="33">
        <v>1.9</v>
      </c>
      <c r="M12" s="42">
        <v>2.1</v>
      </c>
      <c r="N12" s="33">
        <v>0.9</v>
      </c>
      <c r="O12" s="33">
        <v>2.9</v>
      </c>
      <c r="P12" s="42">
        <v>0.5</v>
      </c>
      <c r="Q12" s="42">
        <v>0.4</v>
      </c>
      <c r="R12" s="42">
        <v>0.2</v>
      </c>
      <c r="S12" s="42">
        <v>1.5</v>
      </c>
      <c r="T12" s="42">
        <v>0.3</v>
      </c>
      <c r="U12" s="42">
        <v>0.3</v>
      </c>
      <c r="V12" s="42">
        <v>0.3</v>
      </c>
      <c r="W12" s="33">
        <v>8.6</v>
      </c>
      <c r="X12" s="42">
        <v>16.8</v>
      </c>
      <c r="Y12" s="42">
        <v>0.3</v>
      </c>
      <c r="Z12" s="42">
        <v>1.2</v>
      </c>
      <c r="AA12" s="42">
        <v>0.2</v>
      </c>
      <c r="AB12" s="42">
        <v>0</v>
      </c>
      <c r="AC12" s="42">
        <v>0</v>
      </c>
      <c r="AD12" s="42">
        <v>0.1</v>
      </c>
      <c r="AE12" s="42">
        <v>0.1</v>
      </c>
      <c r="AF12" s="42">
        <v>0</v>
      </c>
      <c r="AG12" s="42">
        <v>0.6</v>
      </c>
      <c r="AH12" s="42">
        <v>1.3</v>
      </c>
      <c r="AI12" s="42">
        <v>0.7</v>
      </c>
      <c r="AJ12" s="42">
        <v>0.1</v>
      </c>
      <c r="AK12" s="42">
        <v>0.1</v>
      </c>
      <c r="AL12" s="42">
        <v>0</v>
      </c>
      <c r="AM12" s="100">
        <v>0.8</v>
      </c>
      <c r="AN12" s="100">
        <v>0</v>
      </c>
      <c r="AO12" s="100">
        <v>6.1</v>
      </c>
      <c r="AP12" s="42">
        <v>0.7</v>
      </c>
      <c r="AQ12" s="42">
        <v>0.1</v>
      </c>
      <c r="AR12" s="42">
        <v>0.5</v>
      </c>
      <c r="AS12" s="42">
        <v>0</v>
      </c>
      <c r="AT12" s="100">
        <v>17</v>
      </c>
      <c r="AU12" s="42">
        <v>-39.9</v>
      </c>
      <c r="AV12" s="98">
        <f t="shared" si="0"/>
        <v>62.400000000000013</v>
      </c>
      <c r="AW12" s="98">
        <f t="shared" si="1"/>
        <v>87.600000000000009</v>
      </c>
      <c r="AX12" s="105"/>
    </row>
    <row r="13" spans="1:50" ht="21" x14ac:dyDescent="0.25">
      <c r="A13" s="28" t="s">
        <v>180</v>
      </c>
      <c r="B13" s="27" t="s">
        <v>175</v>
      </c>
      <c r="C13" s="41">
        <v>5960.6</v>
      </c>
      <c r="D13" s="33">
        <v>1</v>
      </c>
      <c r="E13" s="41">
        <v>2</v>
      </c>
      <c r="F13" s="41">
        <v>0</v>
      </c>
      <c r="G13" s="41">
        <v>24001.4</v>
      </c>
      <c r="H13" s="41">
        <v>917.8</v>
      </c>
      <c r="I13" s="41">
        <v>36.299999999999997</v>
      </c>
      <c r="J13" s="41">
        <v>265.5</v>
      </c>
      <c r="K13" s="41">
        <v>179.4</v>
      </c>
      <c r="L13" s="33">
        <v>3028.4</v>
      </c>
      <c r="M13" s="41">
        <v>200.2</v>
      </c>
      <c r="N13" s="33">
        <v>85.8</v>
      </c>
      <c r="O13" s="33">
        <v>87.3</v>
      </c>
      <c r="P13" s="41">
        <v>69.099999999999994</v>
      </c>
      <c r="Q13" s="41">
        <v>127.1</v>
      </c>
      <c r="R13" s="41">
        <v>52.3</v>
      </c>
      <c r="S13" s="41">
        <v>87.2</v>
      </c>
      <c r="T13" s="41">
        <v>68.900000000000006</v>
      </c>
      <c r="U13" s="41">
        <v>104.1</v>
      </c>
      <c r="V13" s="41">
        <v>74.099999999999994</v>
      </c>
      <c r="W13" s="33">
        <v>247.6</v>
      </c>
      <c r="X13" s="41">
        <v>352.2</v>
      </c>
      <c r="Y13" s="41">
        <v>3094.6</v>
      </c>
      <c r="Z13" s="41">
        <v>228.5</v>
      </c>
      <c r="AA13" s="41">
        <v>23070.1</v>
      </c>
      <c r="AB13" s="41">
        <v>69.900000000000006</v>
      </c>
      <c r="AC13" s="41">
        <v>18.8</v>
      </c>
      <c r="AD13" s="41">
        <v>49.5</v>
      </c>
      <c r="AE13" s="41">
        <v>120.9</v>
      </c>
      <c r="AF13" s="41">
        <v>78.8</v>
      </c>
      <c r="AG13" s="41">
        <v>599.5</v>
      </c>
      <c r="AH13" s="41">
        <v>1579.9</v>
      </c>
      <c r="AI13" s="41">
        <v>1285</v>
      </c>
      <c r="AJ13" s="41">
        <v>2670.7</v>
      </c>
      <c r="AK13" s="41">
        <v>1467.3</v>
      </c>
      <c r="AL13" s="41">
        <v>0</v>
      </c>
      <c r="AM13" s="100">
        <v>38819.1</v>
      </c>
      <c r="AN13" s="100">
        <v>148.30000000000001</v>
      </c>
      <c r="AO13" s="100">
        <v>925.2</v>
      </c>
      <c r="AP13" s="41">
        <v>162.69999999999999</v>
      </c>
      <c r="AQ13" s="41">
        <v>12.3</v>
      </c>
      <c r="AR13" s="41">
        <v>650.4</v>
      </c>
      <c r="AS13" s="41">
        <v>467.4</v>
      </c>
      <c r="AT13" s="100">
        <v>4654.7</v>
      </c>
      <c r="AU13" s="41">
        <v>-15825</v>
      </c>
      <c r="AV13" s="98">
        <f t="shared" si="0"/>
        <v>70281.8</v>
      </c>
      <c r="AW13" s="98">
        <f t="shared" si="1"/>
        <v>116121.89999999998</v>
      </c>
      <c r="AX13" s="105" t="s">
        <v>93</v>
      </c>
    </row>
    <row r="14" spans="1:50" ht="31.5" x14ac:dyDescent="0.25">
      <c r="A14" s="28" t="s">
        <v>181</v>
      </c>
      <c r="B14" s="27" t="s">
        <v>175</v>
      </c>
      <c r="C14" s="42">
        <v>322.89999999999998</v>
      </c>
      <c r="D14" s="33">
        <v>12</v>
      </c>
      <c r="E14" s="42">
        <v>17.5</v>
      </c>
      <c r="F14" s="42">
        <v>0.1</v>
      </c>
      <c r="G14" s="42">
        <v>278.5</v>
      </c>
      <c r="H14" s="42">
        <v>27189</v>
      </c>
      <c r="I14" s="42">
        <v>123</v>
      </c>
      <c r="J14" s="42">
        <v>437.2</v>
      </c>
      <c r="K14" s="42">
        <v>170.3</v>
      </c>
      <c r="L14" s="33">
        <v>1612.4</v>
      </c>
      <c r="M14" s="42">
        <v>1806.9</v>
      </c>
      <c r="N14" s="33">
        <v>300.89999999999998</v>
      </c>
      <c r="O14" s="33">
        <v>255.3</v>
      </c>
      <c r="P14" s="42">
        <v>435.8</v>
      </c>
      <c r="Q14" s="42">
        <v>820.1</v>
      </c>
      <c r="R14" s="42">
        <v>374.7</v>
      </c>
      <c r="S14" s="42">
        <v>535.9</v>
      </c>
      <c r="T14" s="42">
        <v>1843.1</v>
      </c>
      <c r="U14" s="42">
        <v>2469.4</v>
      </c>
      <c r="V14" s="42">
        <v>1606.6</v>
      </c>
      <c r="W14" s="33">
        <v>495</v>
      </c>
      <c r="X14" s="42">
        <v>1275.7</v>
      </c>
      <c r="Y14" s="42">
        <v>3146.4</v>
      </c>
      <c r="Z14" s="42">
        <v>791.9</v>
      </c>
      <c r="AA14" s="42">
        <v>808.3</v>
      </c>
      <c r="AB14" s="42">
        <v>420.7</v>
      </c>
      <c r="AC14" s="42">
        <v>97.4</v>
      </c>
      <c r="AD14" s="42">
        <v>130.69999999999999</v>
      </c>
      <c r="AE14" s="42">
        <v>591.9</v>
      </c>
      <c r="AF14" s="42">
        <v>85.6</v>
      </c>
      <c r="AG14" s="42">
        <v>1311.4</v>
      </c>
      <c r="AH14" s="42">
        <v>1765.6</v>
      </c>
      <c r="AI14" s="42">
        <v>659.3</v>
      </c>
      <c r="AJ14" s="42">
        <v>3399.6</v>
      </c>
      <c r="AK14" s="42">
        <v>1749.9</v>
      </c>
      <c r="AL14" s="42">
        <v>0</v>
      </c>
      <c r="AM14" s="100">
        <v>17460.7</v>
      </c>
      <c r="AN14" s="100">
        <v>61.6</v>
      </c>
      <c r="AO14" s="100">
        <v>400.9</v>
      </c>
      <c r="AP14" s="42">
        <v>867.2</v>
      </c>
      <c r="AQ14" s="42">
        <v>22.2</v>
      </c>
      <c r="AR14" s="42">
        <v>293.10000000000002</v>
      </c>
      <c r="AS14" s="42">
        <v>271.3</v>
      </c>
      <c r="AT14" s="100">
        <v>12707.8</v>
      </c>
      <c r="AU14" s="42">
        <v>-19347.7</v>
      </c>
      <c r="AV14" s="98">
        <f t="shared" si="0"/>
        <v>57341</v>
      </c>
      <c r="AW14" s="98">
        <f t="shared" si="1"/>
        <v>89425.8</v>
      </c>
      <c r="AX14" s="105" t="s">
        <v>94</v>
      </c>
    </row>
    <row r="15" spans="1:50" ht="31.5" x14ac:dyDescent="0.25">
      <c r="A15" s="28" t="s">
        <v>182</v>
      </c>
      <c r="B15" s="27" t="s">
        <v>175</v>
      </c>
      <c r="C15" s="41">
        <v>42.8</v>
      </c>
      <c r="D15" s="33">
        <v>6.6</v>
      </c>
      <c r="E15" s="41">
        <v>4.7</v>
      </c>
      <c r="F15" s="41">
        <v>0</v>
      </c>
      <c r="G15" s="41">
        <v>52.2</v>
      </c>
      <c r="H15" s="41">
        <v>57.3</v>
      </c>
      <c r="I15" s="41">
        <v>1278.0999999999999</v>
      </c>
      <c r="J15" s="41">
        <v>222.2</v>
      </c>
      <c r="K15" s="41">
        <v>26</v>
      </c>
      <c r="L15" s="33">
        <v>204.3</v>
      </c>
      <c r="M15" s="41">
        <v>131.1</v>
      </c>
      <c r="N15" s="33">
        <v>126.1</v>
      </c>
      <c r="O15" s="33">
        <v>46.1</v>
      </c>
      <c r="P15" s="41">
        <v>178.3</v>
      </c>
      <c r="Q15" s="41">
        <v>136.9</v>
      </c>
      <c r="R15" s="41">
        <v>82.6</v>
      </c>
      <c r="S15" s="41">
        <v>127.5</v>
      </c>
      <c r="T15" s="41">
        <v>219.5</v>
      </c>
      <c r="U15" s="41">
        <v>434.7</v>
      </c>
      <c r="V15" s="41">
        <v>1193.9000000000001</v>
      </c>
      <c r="W15" s="33">
        <v>136.1</v>
      </c>
      <c r="X15" s="41">
        <v>3074.2</v>
      </c>
      <c r="Y15" s="41">
        <v>252.4</v>
      </c>
      <c r="Z15" s="41">
        <v>47.8</v>
      </c>
      <c r="AA15" s="41">
        <v>60.3</v>
      </c>
      <c r="AB15" s="41">
        <v>26</v>
      </c>
      <c r="AC15" s="41">
        <v>8.4</v>
      </c>
      <c r="AD15" s="41">
        <v>19.2</v>
      </c>
      <c r="AE15" s="41">
        <v>16.7</v>
      </c>
      <c r="AF15" s="41">
        <v>389.6</v>
      </c>
      <c r="AG15" s="41">
        <v>126.2</v>
      </c>
      <c r="AH15" s="41">
        <v>40.700000000000003</v>
      </c>
      <c r="AI15" s="41">
        <v>60.6</v>
      </c>
      <c r="AJ15" s="41">
        <v>27.2</v>
      </c>
      <c r="AK15" s="41">
        <v>135.6</v>
      </c>
      <c r="AL15" s="41">
        <v>0</v>
      </c>
      <c r="AM15" s="100">
        <v>166.8</v>
      </c>
      <c r="AN15" s="100">
        <v>0.5</v>
      </c>
      <c r="AO15" s="100">
        <v>9.6999999999999993</v>
      </c>
      <c r="AP15" s="41">
        <v>600.1</v>
      </c>
      <c r="AQ15" s="41">
        <v>-17.5</v>
      </c>
      <c r="AR15" s="41">
        <v>21.4</v>
      </c>
      <c r="AS15" s="41">
        <v>13.6</v>
      </c>
      <c r="AT15" s="100">
        <v>195.1</v>
      </c>
      <c r="AU15" s="41">
        <v>-2195.1999999999998</v>
      </c>
      <c r="AV15" s="98">
        <f t="shared" si="0"/>
        <v>8991.9000000000033</v>
      </c>
      <c r="AW15" s="98">
        <f t="shared" si="1"/>
        <v>9981.600000000004</v>
      </c>
      <c r="AX15" s="105" t="s">
        <v>95</v>
      </c>
    </row>
    <row r="16" spans="1:50" ht="21" x14ac:dyDescent="0.25">
      <c r="A16" s="28" t="s">
        <v>183</v>
      </c>
      <c r="B16" s="27" t="s">
        <v>175</v>
      </c>
      <c r="C16" s="42">
        <v>89.5</v>
      </c>
      <c r="D16" s="33">
        <v>3.1</v>
      </c>
      <c r="E16" s="42">
        <v>11.7</v>
      </c>
      <c r="F16" s="42">
        <v>0</v>
      </c>
      <c r="G16" s="42">
        <v>1141.9000000000001</v>
      </c>
      <c r="H16" s="42">
        <v>458.8</v>
      </c>
      <c r="I16" s="42">
        <v>131.30000000000001</v>
      </c>
      <c r="J16" s="42">
        <v>7691.1</v>
      </c>
      <c r="K16" s="42">
        <v>122.3</v>
      </c>
      <c r="L16" s="33">
        <v>1390.9</v>
      </c>
      <c r="M16" s="42">
        <v>753.4</v>
      </c>
      <c r="N16" s="33">
        <v>493.6</v>
      </c>
      <c r="O16" s="33">
        <v>185.6</v>
      </c>
      <c r="P16" s="42">
        <v>338.6</v>
      </c>
      <c r="Q16" s="42">
        <v>791.7</v>
      </c>
      <c r="R16" s="42">
        <v>389</v>
      </c>
      <c r="S16" s="42">
        <v>435.9</v>
      </c>
      <c r="T16" s="42">
        <v>402.3</v>
      </c>
      <c r="U16" s="42">
        <v>114.1</v>
      </c>
      <c r="V16" s="42">
        <v>318.60000000000002</v>
      </c>
      <c r="W16" s="33">
        <v>438.4</v>
      </c>
      <c r="X16" s="42">
        <v>408.2</v>
      </c>
      <c r="Y16" s="42">
        <v>2304.6999999999998</v>
      </c>
      <c r="Z16" s="42">
        <v>291.7</v>
      </c>
      <c r="AA16" s="42">
        <v>517.9</v>
      </c>
      <c r="AB16" s="42">
        <v>1578.3</v>
      </c>
      <c r="AC16" s="42">
        <v>200.1</v>
      </c>
      <c r="AD16" s="42">
        <v>491.4</v>
      </c>
      <c r="AE16" s="42">
        <v>1217.7</v>
      </c>
      <c r="AF16" s="42">
        <v>160.9</v>
      </c>
      <c r="AG16" s="42">
        <v>1635.3</v>
      </c>
      <c r="AH16" s="42">
        <v>853.8</v>
      </c>
      <c r="AI16" s="42">
        <v>1287.0999999999999</v>
      </c>
      <c r="AJ16" s="42">
        <v>650.4</v>
      </c>
      <c r="AK16" s="42">
        <v>787.2</v>
      </c>
      <c r="AL16" s="42">
        <v>0</v>
      </c>
      <c r="AM16" s="100">
        <v>708.5</v>
      </c>
      <c r="AN16" s="100">
        <v>1.2</v>
      </c>
      <c r="AO16" s="100">
        <v>143</v>
      </c>
      <c r="AP16" s="42">
        <v>154.69999999999999</v>
      </c>
      <c r="AQ16" s="42">
        <v>6.5</v>
      </c>
      <c r="AR16" s="42">
        <v>87</v>
      </c>
      <c r="AS16" s="42">
        <v>47</v>
      </c>
      <c r="AT16" s="100">
        <v>3024.8</v>
      </c>
      <c r="AU16" s="42">
        <v>-3513.2</v>
      </c>
      <c r="AV16" s="98">
        <f t="shared" si="0"/>
        <v>28086.500000000004</v>
      </c>
      <c r="AW16" s="98">
        <f t="shared" si="1"/>
        <v>32259.200000000004</v>
      </c>
      <c r="AX16" s="105" t="s">
        <v>96</v>
      </c>
    </row>
    <row r="17" spans="1:50" ht="21" x14ac:dyDescent="0.25">
      <c r="A17" s="28" t="s">
        <v>184</v>
      </c>
      <c r="B17" s="27" t="s">
        <v>175</v>
      </c>
      <c r="C17" s="41">
        <v>1199.3</v>
      </c>
      <c r="D17" s="33">
        <v>37.1</v>
      </c>
      <c r="E17" s="41">
        <v>119.3</v>
      </c>
      <c r="F17" s="41">
        <v>0.4</v>
      </c>
      <c r="G17" s="41">
        <v>510.8</v>
      </c>
      <c r="H17" s="41">
        <v>736.2</v>
      </c>
      <c r="I17" s="41">
        <v>151.4</v>
      </c>
      <c r="J17" s="41">
        <v>489.6</v>
      </c>
      <c r="K17" s="41">
        <v>7323.9</v>
      </c>
      <c r="L17" s="33">
        <v>11920.6</v>
      </c>
      <c r="M17" s="41">
        <v>2363.1999999999998</v>
      </c>
      <c r="N17" s="33">
        <v>1309.3</v>
      </c>
      <c r="O17" s="33">
        <v>3549.6</v>
      </c>
      <c r="P17" s="41">
        <v>706.1</v>
      </c>
      <c r="Q17" s="41">
        <v>779.8</v>
      </c>
      <c r="R17" s="41">
        <v>556.5</v>
      </c>
      <c r="S17" s="41">
        <v>620</v>
      </c>
      <c r="T17" s="41">
        <v>572.5</v>
      </c>
      <c r="U17" s="41">
        <v>555.4</v>
      </c>
      <c r="V17" s="41">
        <v>315.2</v>
      </c>
      <c r="W17" s="33">
        <v>3445.8</v>
      </c>
      <c r="X17" s="41">
        <v>3137</v>
      </c>
      <c r="Y17" s="41">
        <v>2691.4</v>
      </c>
      <c r="Z17" s="41">
        <v>11014.4</v>
      </c>
      <c r="AA17" s="41">
        <v>466.4</v>
      </c>
      <c r="AB17" s="41">
        <v>120.9</v>
      </c>
      <c r="AC17" s="41">
        <v>147.5</v>
      </c>
      <c r="AD17" s="41">
        <v>233</v>
      </c>
      <c r="AE17" s="41">
        <v>641.70000000000005</v>
      </c>
      <c r="AF17" s="41">
        <v>352.5</v>
      </c>
      <c r="AG17" s="41">
        <v>1209.5999999999999</v>
      </c>
      <c r="AH17" s="41">
        <v>1157.8</v>
      </c>
      <c r="AI17" s="41">
        <v>651.29999999999995</v>
      </c>
      <c r="AJ17" s="41">
        <v>802.1</v>
      </c>
      <c r="AK17" s="41">
        <v>753.9</v>
      </c>
      <c r="AL17" s="41">
        <v>0</v>
      </c>
      <c r="AM17" s="100">
        <v>15806.1</v>
      </c>
      <c r="AN17" s="100">
        <v>0.9</v>
      </c>
      <c r="AO17" s="100">
        <v>124.6</v>
      </c>
      <c r="AP17" s="41">
        <v>35.799999999999997</v>
      </c>
      <c r="AQ17" s="41">
        <v>123.4</v>
      </c>
      <c r="AR17" s="41">
        <v>195.6</v>
      </c>
      <c r="AS17" s="41">
        <v>117.1</v>
      </c>
      <c r="AT17" s="100">
        <v>29136</v>
      </c>
      <c r="AU17" s="41">
        <v>-14914.9</v>
      </c>
      <c r="AV17" s="98">
        <f t="shared" si="0"/>
        <v>60641.5</v>
      </c>
      <c r="AW17" s="98">
        <f t="shared" si="1"/>
        <v>106181.00000000001</v>
      </c>
      <c r="AX17" s="105" t="s">
        <v>97</v>
      </c>
    </row>
    <row r="18" spans="1:50" s="34" customFormat="1" ht="21" x14ac:dyDescent="0.25">
      <c r="A18" s="31" t="s">
        <v>185</v>
      </c>
      <c r="B18" s="32" t="s">
        <v>175</v>
      </c>
      <c r="C18" s="33">
        <v>1643.4</v>
      </c>
      <c r="D18" s="33">
        <v>37.700000000000003</v>
      </c>
      <c r="E18" s="33">
        <v>77</v>
      </c>
      <c r="F18" s="33">
        <v>0.2</v>
      </c>
      <c r="G18" s="33">
        <v>893.6</v>
      </c>
      <c r="H18" s="33">
        <v>3513.1</v>
      </c>
      <c r="I18" s="33">
        <v>391.9</v>
      </c>
      <c r="J18" s="33">
        <v>1570</v>
      </c>
      <c r="K18" s="33">
        <v>4502</v>
      </c>
      <c r="L18" s="33">
        <v>37902.9</v>
      </c>
      <c r="M18" s="33">
        <v>14139</v>
      </c>
      <c r="N18" s="33">
        <v>1744</v>
      </c>
      <c r="O18" s="33">
        <v>4124.3</v>
      </c>
      <c r="P18" s="33">
        <v>1753.4</v>
      </c>
      <c r="Q18" s="33">
        <v>3086.6</v>
      </c>
      <c r="R18" s="33">
        <v>1817.2</v>
      </c>
      <c r="S18" s="33">
        <v>1344.8</v>
      </c>
      <c r="T18" s="33">
        <v>1810.3</v>
      </c>
      <c r="U18" s="33">
        <v>1924.2</v>
      </c>
      <c r="V18" s="33">
        <v>864.8</v>
      </c>
      <c r="W18" s="33">
        <v>1370.6</v>
      </c>
      <c r="X18" s="33">
        <v>2899.6</v>
      </c>
      <c r="Y18" s="33">
        <v>1560.8</v>
      </c>
      <c r="Z18" s="33">
        <v>2190.5</v>
      </c>
      <c r="AA18" s="33">
        <v>445.8</v>
      </c>
      <c r="AB18" s="33">
        <v>199.9</v>
      </c>
      <c r="AC18" s="33">
        <v>65</v>
      </c>
      <c r="AD18" s="33">
        <v>113.6</v>
      </c>
      <c r="AE18" s="33">
        <v>243.5</v>
      </c>
      <c r="AF18" s="33">
        <v>494.9</v>
      </c>
      <c r="AG18" s="33">
        <v>1451.9</v>
      </c>
      <c r="AH18" s="33">
        <v>719.1</v>
      </c>
      <c r="AI18" s="33">
        <v>671</v>
      </c>
      <c r="AJ18" s="33">
        <v>6513.4</v>
      </c>
      <c r="AK18" s="33">
        <v>1273.7</v>
      </c>
      <c r="AL18" s="33">
        <v>0</v>
      </c>
      <c r="AM18" s="100">
        <v>6981.6</v>
      </c>
      <c r="AN18" s="100">
        <v>1.9</v>
      </c>
      <c r="AO18" s="100">
        <v>7981.3</v>
      </c>
      <c r="AP18" s="33">
        <v>787.1</v>
      </c>
      <c r="AQ18" s="33">
        <v>-175.2</v>
      </c>
      <c r="AR18" s="33">
        <v>163.1</v>
      </c>
      <c r="AS18" s="33">
        <v>118.3</v>
      </c>
      <c r="AT18" s="100">
        <v>50152.2</v>
      </c>
      <c r="AU18" s="33">
        <v>-29213.9</v>
      </c>
      <c r="AV18" s="98">
        <f t="shared" si="0"/>
        <v>103353.70000000001</v>
      </c>
      <c r="AW18" s="98">
        <f t="shared" si="1"/>
        <v>169364.00000000003</v>
      </c>
      <c r="AX18" s="105" t="s">
        <v>98</v>
      </c>
    </row>
    <row r="19" spans="1:50" ht="21" x14ac:dyDescent="0.25">
      <c r="A19" s="28" t="s">
        <v>186</v>
      </c>
      <c r="B19" s="27" t="s">
        <v>175</v>
      </c>
      <c r="C19" s="41">
        <v>242.8</v>
      </c>
      <c r="D19" s="33">
        <v>30.4</v>
      </c>
      <c r="E19" s="41">
        <v>43.1</v>
      </c>
      <c r="F19" s="41">
        <v>0.1</v>
      </c>
      <c r="G19" s="41">
        <v>1866.4</v>
      </c>
      <c r="H19" s="41">
        <v>1204.3</v>
      </c>
      <c r="I19" s="41">
        <v>194.9</v>
      </c>
      <c r="J19" s="41">
        <v>780.9</v>
      </c>
      <c r="K19" s="41">
        <v>352.2</v>
      </c>
      <c r="L19" s="33">
        <v>3373.7</v>
      </c>
      <c r="M19" s="41">
        <v>10678.7</v>
      </c>
      <c r="N19" s="33">
        <v>1064.7</v>
      </c>
      <c r="O19" s="33">
        <v>1220.8</v>
      </c>
      <c r="P19" s="41">
        <v>1643</v>
      </c>
      <c r="Q19" s="41">
        <v>5169.6000000000004</v>
      </c>
      <c r="R19" s="41">
        <v>3001.6</v>
      </c>
      <c r="S19" s="41">
        <v>3307.7</v>
      </c>
      <c r="T19" s="41">
        <v>6608.9</v>
      </c>
      <c r="U19" s="41">
        <v>2076.1999999999998</v>
      </c>
      <c r="V19" s="41">
        <v>1252.3</v>
      </c>
      <c r="W19" s="33">
        <v>513.70000000000005</v>
      </c>
      <c r="X19" s="41">
        <v>7556.3</v>
      </c>
      <c r="Y19" s="41">
        <v>3051.6</v>
      </c>
      <c r="Z19" s="41">
        <v>1292.0999999999999</v>
      </c>
      <c r="AA19" s="41">
        <v>629.70000000000005</v>
      </c>
      <c r="AB19" s="41">
        <v>116.4</v>
      </c>
      <c r="AC19" s="41">
        <v>225.6</v>
      </c>
      <c r="AD19" s="41">
        <v>162.9</v>
      </c>
      <c r="AE19" s="41">
        <v>243.6</v>
      </c>
      <c r="AF19" s="41">
        <v>345.5</v>
      </c>
      <c r="AG19" s="41">
        <v>893</v>
      </c>
      <c r="AH19" s="41">
        <v>399.1</v>
      </c>
      <c r="AI19" s="41">
        <v>301.3</v>
      </c>
      <c r="AJ19" s="41">
        <v>675.7</v>
      </c>
      <c r="AK19" s="41">
        <v>508.8</v>
      </c>
      <c r="AL19" s="41">
        <v>0</v>
      </c>
      <c r="AM19" s="100">
        <v>703.5</v>
      </c>
      <c r="AN19" s="100">
        <v>0.4</v>
      </c>
      <c r="AO19" s="100">
        <v>76.2</v>
      </c>
      <c r="AP19" s="41">
        <v>853.3</v>
      </c>
      <c r="AQ19" s="41">
        <v>-35.200000000000003</v>
      </c>
      <c r="AR19" s="41">
        <v>6.5</v>
      </c>
      <c r="AS19" s="41">
        <v>9.4</v>
      </c>
      <c r="AT19" s="100">
        <v>13095.7</v>
      </c>
      <c r="AU19" s="41">
        <v>-7737.9</v>
      </c>
      <c r="AV19" s="98">
        <f t="shared" si="0"/>
        <v>61027.599999999991</v>
      </c>
      <c r="AW19" s="98">
        <f t="shared" si="1"/>
        <v>75737.399999999994</v>
      </c>
      <c r="AX19" s="105" t="s">
        <v>99</v>
      </c>
    </row>
    <row r="20" spans="1:50" s="34" customFormat="1" ht="21" x14ac:dyDescent="0.25">
      <c r="A20" s="31" t="s">
        <v>187</v>
      </c>
      <c r="B20" s="32" t="s">
        <v>175</v>
      </c>
      <c r="C20" s="33">
        <v>100.1</v>
      </c>
      <c r="D20" s="33">
        <v>4.5</v>
      </c>
      <c r="E20" s="33">
        <v>51.3</v>
      </c>
      <c r="F20" s="33">
        <v>0.1</v>
      </c>
      <c r="G20" s="33">
        <v>471</v>
      </c>
      <c r="H20" s="33">
        <v>158.1</v>
      </c>
      <c r="I20" s="33">
        <v>129</v>
      </c>
      <c r="J20" s="33">
        <v>63.2</v>
      </c>
      <c r="K20" s="33">
        <v>123.3</v>
      </c>
      <c r="L20" s="33">
        <v>908.7</v>
      </c>
      <c r="M20" s="33">
        <v>560.70000000000005</v>
      </c>
      <c r="N20" s="33">
        <v>6495.8</v>
      </c>
      <c r="O20" s="33">
        <v>1094.7</v>
      </c>
      <c r="P20" s="33">
        <v>796.1</v>
      </c>
      <c r="Q20" s="33">
        <v>2122.4</v>
      </c>
      <c r="R20" s="33">
        <v>683.3</v>
      </c>
      <c r="S20" s="33">
        <v>688.1</v>
      </c>
      <c r="T20" s="33">
        <v>1092.0999999999999</v>
      </c>
      <c r="U20" s="33">
        <v>766.3</v>
      </c>
      <c r="V20" s="33">
        <v>227.3</v>
      </c>
      <c r="W20" s="33">
        <v>288.89999999999998</v>
      </c>
      <c r="X20" s="33">
        <v>22013.4</v>
      </c>
      <c r="Y20" s="33">
        <v>707.3</v>
      </c>
      <c r="Z20" s="33">
        <v>191.4</v>
      </c>
      <c r="AA20" s="33">
        <v>260.5</v>
      </c>
      <c r="AB20" s="33">
        <v>24.3</v>
      </c>
      <c r="AC20" s="33">
        <v>39.700000000000003</v>
      </c>
      <c r="AD20" s="33">
        <v>39.200000000000003</v>
      </c>
      <c r="AE20" s="33">
        <v>71</v>
      </c>
      <c r="AF20" s="33">
        <v>527.5</v>
      </c>
      <c r="AG20" s="33">
        <v>307.8</v>
      </c>
      <c r="AH20" s="33">
        <v>200.9</v>
      </c>
      <c r="AI20" s="33">
        <v>220.9</v>
      </c>
      <c r="AJ20" s="33">
        <v>232.2</v>
      </c>
      <c r="AK20" s="33">
        <v>201.8</v>
      </c>
      <c r="AL20" s="33">
        <v>0</v>
      </c>
      <c r="AM20" s="100">
        <v>485.2</v>
      </c>
      <c r="AN20" s="100">
        <v>0.5</v>
      </c>
      <c r="AO20" s="100">
        <v>27.3</v>
      </c>
      <c r="AP20" s="33">
        <v>617.70000000000005</v>
      </c>
      <c r="AQ20" s="33">
        <v>-37.6</v>
      </c>
      <c r="AR20" s="33">
        <v>2.7</v>
      </c>
      <c r="AS20" s="33">
        <v>3.7</v>
      </c>
      <c r="AT20" s="100">
        <v>3087.2</v>
      </c>
      <c r="AU20" s="33">
        <v>-10504.6</v>
      </c>
      <c r="AV20" s="98">
        <f t="shared" si="0"/>
        <v>41862.900000000009</v>
      </c>
      <c r="AW20" s="98">
        <f t="shared" si="1"/>
        <v>46049.599999999999</v>
      </c>
      <c r="AX20" s="106" t="s">
        <v>100</v>
      </c>
    </row>
    <row r="21" spans="1:50" s="34" customFormat="1" ht="21" x14ac:dyDescent="0.25">
      <c r="A21" s="31" t="s">
        <v>188</v>
      </c>
      <c r="B21" s="32" t="s">
        <v>175</v>
      </c>
      <c r="C21" s="33">
        <v>58.6</v>
      </c>
      <c r="D21" s="33">
        <v>8.3000000000000007</v>
      </c>
      <c r="E21" s="33">
        <v>20.6</v>
      </c>
      <c r="F21" s="33">
        <v>0.3</v>
      </c>
      <c r="G21" s="33">
        <v>214</v>
      </c>
      <c r="H21" s="33">
        <v>101.6</v>
      </c>
      <c r="I21" s="33">
        <v>51.5</v>
      </c>
      <c r="J21" s="33">
        <v>254.1</v>
      </c>
      <c r="K21" s="33">
        <v>180</v>
      </c>
      <c r="L21" s="33">
        <v>866.5</v>
      </c>
      <c r="M21" s="33">
        <v>659.6</v>
      </c>
      <c r="N21" s="33">
        <v>639.1</v>
      </c>
      <c r="O21" s="33">
        <v>29812.799999999999</v>
      </c>
      <c r="P21" s="33">
        <v>20147.099999999999</v>
      </c>
      <c r="Q21" s="33">
        <v>4911.8999999999996</v>
      </c>
      <c r="R21" s="33">
        <v>9194.9</v>
      </c>
      <c r="S21" s="33">
        <v>12277</v>
      </c>
      <c r="T21" s="33">
        <v>7195.1</v>
      </c>
      <c r="U21" s="33">
        <v>6256.3</v>
      </c>
      <c r="V21" s="33">
        <v>2101.6999999999998</v>
      </c>
      <c r="W21" s="33">
        <v>1094.3</v>
      </c>
      <c r="X21" s="33">
        <v>10990.8</v>
      </c>
      <c r="Y21" s="33">
        <v>476.1</v>
      </c>
      <c r="Z21" s="33">
        <v>191.7</v>
      </c>
      <c r="AA21" s="33">
        <v>78.3</v>
      </c>
      <c r="AB21" s="33">
        <v>21.3</v>
      </c>
      <c r="AC21" s="33">
        <v>65.5</v>
      </c>
      <c r="AD21" s="33">
        <v>36.5</v>
      </c>
      <c r="AE21" s="33">
        <v>54.6</v>
      </c>
      <c r="AF21" s="33">
        <v>109.3</v>
      </c>
      <c r="AG21" s="33">
        <v>171.9</v>
      </c>
      <c r="AH21" s="33">
        <v>150.1</v>
      </c>
      <c r="AI21" s="33">
        <v>129.19999999999999</v>
      </c>
      <c r="AJ21" s="33">
        <v>127.9</v>
      </c>
      <c r="AK21" s="33">
        <v>141.1</v>
      </c>
      <c r="AL21" s="33">
        <v>0</v>
      </c>
      <c r="AM21" s="100">
        <v>703.3</v>
      </c>
      <c r="AN21" s="100">
        <v>0.2</v>
      </c>
      <c r="AO21" s="100">
        <v>46.2</v>
      </c>
      <c r="AP21" s="33">
        <v>628.20000000000005</v>
      </c>
      <c r="AQ21" s="33">
        <v>46</v>
      </c>
      <c r="AR21" s="33">
        <v>4.4000000000000004</v>
      </c>
      <c r="AS21" s="33">
        <v>7.1</v>
      </c>
      <c r="AT21" s="100">
        <v>36209.800000000003</v>
      </c>
      <c r="AU21" s="33">
        <v>-28889.1</v>
      </c>
      <c r="AV21" s="98">
        <f t="shared" si="0"/>
        <v>108789.60000000002</v>
      </c>
      <c r="AW21" s="98">
        <f t="shared" si="1"/>
        <v>146434.80000000002</v>
      </c>
      <c r="AX21" s="106" t="s">
        <v>102</v>
      </c>
    </row>
    <row r="22" spans="1:50" ht="31.5" x14ac:dyDescent="0.25">
      <c r="A22" s="28" t="s">
        <v>189</v>
      </c>
      <c r="B22" s="27" t="s">
        <v>175</v>
      </c>
      <c r="C22" s="42">
        <v>253.2</v>
      </c>
      <c r="D22" s="33">
        <v>33.4</v>
      </c>
      <c r="E22" s="42">
        <v>46.6</v>
      </c>
      <c r="F22" s="42">
        <v>0.3</v>
      </c>
      <c r="G22" s="42">
        <v>1028.8</v>
      </c>
      <c r="H22" s="42">
        <v>366.2</v>
      </c>
      <c r="I22" s="42">
        <v>305.39999999999998</v>
      </c>
      <c r="J22" s="42">
        <v>231.6</v>
      </c>
      <c r="K22" s="42">
        <v>520.1</v>
      </c>
      <c r="L22" s="33">
        <v>1423.6</v>
      </c>
      <c r="M22" s="42">
        <v>1279.7</v>
      </c>
      <c r="N22" s="33">
        <v>772.2</v>
      </c>
      <c r="O22" s="33">
        <v>5436.1</v>
      </c>
      <c r="P22" s="42">
        <v>13339.8</v>
      </c>
      <c r="Q22" s="42">
        <v>4148.1000000000004</v>
      </c>
      <c r="R22" s="42">
        <v>3181.5</v>
      </c>
      <c r="S22" s="42">
        <v>9968</v>
      </c>
      <c r="T22" s="42">
        <v>6669.1</v>
      </c>
      <c r="U22" s="42">
        <v>5604.3</v>
      </c>
      <c r="V22" s="42">
        <v>1245.4000000000001</v>
      </c>
      <c r="W22" s="33">
        <v>979.8</v>
      </c>
      <c r="X22" s="42">
        <v>12873.2</v>
      </c>
      <c r="Y22" s="42">
        <v>1534.8</v>
      </c>
      <c r="Z22" s="42">
        <v>633.4</v>
      </c>
      <c r="AA22" s="42">
        <v>373.9</v>
      </c>
      <c r="AB22" s="42">
        <v>62.5</v>
      </c>
      <c r="AC22" s="42">
        <v>99.4</v>
      </c>
      <c r="AD22" s="42">
        <v>174.2</v>
      </c>
      <c r="AE22" s="42">
        <v>185.4</v>
      </c>
      <c r="AF22" s="42">
        <v>475.2</v>
      </c>
      <c r="AG22" s="42">
        <v>919.4</v>
      </c>
      <c r="AH22" s="42">
        <v>786.3</v>
      </c>
      <c r="AI22" s="42">
        <v>351</v>
      </c>
      <c r="AJ22" s="42">
        <v>246.6</v>
      </c>
      <c r="AK22" s="42">
        <v>377.1</v>
      </c>
      <c r="AL22" s="42">
        <v>0</v>
      </c>
      <c r="AM22" s="100">
        <v>994.9</v>
      </c>
      <c r="AN22" s="100">
        <v>0.4</v>
      </c>
      <c r="AO22" s="100">
        <v>59.6</v>
      </c>
      <c r="AP22" s="42">
        <v>4550.1000000000004</v>
      </c>
      <c r="AQ22" s="42">
        <v>-58</v>
      </c>
      <c r="AR22" s="42">
        <v>7.1</v>
      </c>
      <c r="AS22" s="42">
        <v>19.600000000000001</v>
      </c>
      <c r="AT22" s="100">
        <v>15286.6</v>
      </c>
      <c r="AU22" s="42">
        <v>-9226.7999999999993</v>
      </c>
      <c r="AV22" s="98">
        <f t="shared" si="0"/>
        <v>75925.599999999991</v>
      </c>
      <c r="AW22" s="98">
        <f t="shared" si="1"/>
        <v>96785.900000000009</v>
      </c>
      <c r="AX22" s="105" t="s">
        <v>104</v>
      </c>
    </row>
    <row r="23" spans="1:50" ht="21" x14ac:dyDescent="0.25">
      <c r="A23" s="28" t="s">
        <v>190</v>
      </c>
      <c r="B23" s="27" t="s">
        <v>175</v>
      </c>
      <c r="C23" s="41">
        <v>200.3</v>
      </c>
      <c r="D23" s="33">
        <v>9</v>
      </c>
      <c r="E23" s="41">
        <v>17.399999999999999</v>
      </c>
      <c r="F23" s="41">
        <v>0</v>
      </c>
      <c r="G23" s="41">
        <v>841.9</v>
      </c>
      <c r="H23" s="41">
        <v>461.4</v>
      </c>
      <c r="I23" s="41">
        <v>81.599999999999994</v>
      </c>
      <c r="J23" s="41">
        <v>353.6</v>
      </c>
      <c r="K23" s="41">
        <v>303</v>
      </c>
      <c r="L23" s="33">
        <v>1286.4000000000001</v>
      </c>
      <c r="M23" s="41">
        <v>854</v>
      </c>
      <c r="N23" s="33">
        <v>325.8</v>
      </c>
      <c r="O23" s="33">
        <v>577.29999999999995</v>
      </c>
      <c r="P23" s="41">
        <v>1195.5999999999999</v>
      </c>
      <c r="Q23" s="41">
        <v>112588.6</v>
      </c>
      <c r="R23" s="41">
        <v>6592.5</v>
      </c>
      <c r="S23" s="41">
        <v>4884.6000000000004</v>
      </c>
      <c r="T23" s="41">
        <v>4188.3999999999996</v>
      </c>
      <c r="U23" s="41">
        <v>2437.4</v>
      </c>
      <c r="V23" s="41">
        <v>896</v>
      </c>
      <c r="W23" s="33">
        <v>1036.9000000000001</v>
      </c>
      <c r="X23" s="41">
        <v>3275.3</v>
      </c>
      <c r="Y23" s="41">
        <v>4141.2</v>
      </c>
      <c r="Z23" s="41">
        <v>819.1</v>
      </c>
      <c r="AA23" s="41">
        <v>708.6</v>
      </c>
      <c r="AB23" s="41">
        <v>745.4</v>
      </c>
      <c r="AC23" s="41">
        <v>4517</v>
      </c>
      <c r="AD23" s="41">
        <v>3612</v>
      </c>
      <c r="AE23" s="41">
        <v>1451.6</v>
      </c>
      <c r="AF23" s="41">
        <v>186.1</v>
      </c>
      <c r="AG23" s="41">
        <v>3242</v>
      </c>
      <c r="AH23" s="41">
        <v>2232.9</v>
      </c>
      <c r="AI23" s="41">
        <v>1283.5</v>
      </c>
      <c r="AJ23" s="41">
        <v>3394.3</v>
      </c>
      <c r="AK23" s="41">
        <v>1545</v>
      </c>
      <c r="AL23" s="41">
        <v>0</v>
      </c>
      <c r="AM23" s="100">
        <v>14294.9</v>
      </c>
      <c r="AN23" s="100">
        <v>26</v>
      </c>
      <c r="AO23" s="100">
        <v>2418.1</v>
      </c>
      <c r="AP23" s="41">
        <v>8972.2000000000007</v>
      </c>
      <c r="AQ23" s="41">
        <v>-3985.7</v>
      </c>
      <c r="AR23" s="41">
        <v>104.5</v>
      </c>
      <c r="AS23" s="41">
        <v>105.6</v>
      </c>
      <c r="AT23" s="100">
        <v>145653.4</v>
      </c>
      <c r="AU23" s="41">
        <v>-62931.6</v>
      </c>
      <c r="AV23" s="98">
        <f t="shared" si="0"/>
        <v>170285.7</v>
      </c>
      <c r="AW23" s="98">
        <f t="shared" si="1"/>
        <v>337874.7</v>
      </c>
      <c r="AX23" s="105" t="s">
        <v>105</v>
      </c>
    </row>
    <row r="24" spans="1:50" ht="15" x14ac:dyDescent="0.25">
      <c r="A24" s="28" t="s">
        <v>191</v>
      </c>
      <c r="B24" s="27" t="s">
        <v>175</v>
      </c>
      <c r="C24" s="42">
        <v>60.2</v>
      </c>
      <c r="D24" s="33">
        <v>10.199999999999999</v>
      </c>
      <c r="E24" s="42">
        <v>13</v>
      </c>
      <c r="F24" s="42">
        <v>0</v>
      </c>
      <c r="G24" s="42">
        <v>116.6</v>
      </c>
      <c r="H24" s="42">
        <v>91.8</v>
      </c>
      <c r="I24" s="42">
        <v>29.2</v>
      </c>
      <c r="J24" s="42">
        <v>75.099999999999994</v>
      </c>
      <c r="K24" s="42">
        <v>117.1</v>
      </c>
      <c r="L24" s="33">
        <v>413.8</v>
      </c>
      <c r="M24" s="42">
        <v>287</v>
      </c>
      <c r="N24" s="33">
        <v>175</v>
      </c>
      <c r="O24" s="33">
        <v>1181.9000000000001</v>
      </c>
      <c r="P24" s="42">
        <v>960.3</v>
      </c>
      <c r="Q24" s="42">
        <v>10712</v>
      </c>
      <c r="R24" s="42">
        <v>13043.5</v>
      </c>
      <c r="S24" s="42">
        <v>4425.5</v>
      </c>
      <c r="T24" s="42">
        <v>4157.3999999999996</v>
      </c>
      <c r="U24" s="42">
        <v>2140.1999999999998</v>
      </c>
      <c r="V24" s="42">
        <v>409.2</v>
      </c>
      <c r="W24" s="33">
        <v>1657.4</v>
      </c>
      <c r="X24" s="42">
        <v>6006.3</v>
      </c>
      <c r="Y24" s="42">
        <v>1100.0999999999999</v>
      </c>
      <c r="Z24" s="42">
        <v>460.7</v>
      </c>
      <c r="AA24" s="42">
        <v>154.6</v>
      </c>
      <c r="AB24" s="42">
        <v>100.7</v>
      </c>
      <c r="AC24" s="42">
        <v>620.9</v>
      </c>
      <c r="AD24" s="42">
        <v>368.8</v>
      </c>
      <c r="AE24" s="42">
        <v>170.6</v>
      </c>
      <c r="AF24" s="42">
        <v>299.10000000000002</v>
      </c>
      <c r="AG24" s="42">
        <v>704.7</v>
      </c>
      <c r="AH24" s="42">
        <v>365.3</v>
      </c>
      <c r="AI24" s="42">
        <v>282.3</v>
      </c>
      <c r="AJ24" s="42">
        <v>290.3</v>
      </c>
      <c r="AK24" s="42">
        <v>434.5</v>
      </c>
      <c r="AL24" s="42">
        <v>0</v>
      </c>
      <c r="AM24" s="100">
        <v>576.70000000000005</v>
      </c>
      <c r="AN24" s="100">
        <v>0.9</v>
      </c>
      <c r="AO24" s="100">
        <v>85.4</v>
      </c>
      <c r="AP24" s="42">
        <v>7412.4</v>
      </c>
      <c r="AQ24" s="42">
        <v>-293.39999999999998</v>
      </c>
      <c r="AR24" s="42">
        <v>31.9</v>
      </c>
      <c r="AS24" s="42">
        <v>32.700000000000003</v>
      </c>
      <c r="AT24" s="100">
        <v>31629.7</v>
      </c>
      <c r="AU24" s="42">
        <v>-12869.8</v>
      </c>
      <c r="AV24" s="98">
        <f t="shared" si="0"/>
        <v>51435.299999999996</v>
      </c>
      <c r="AW24" s="98">
        <f t="shared" si="1"/>
        <v>90911.599999999991</v>
      </c>
      <c r="AX24" s="105" t="s">
        <v>106</v>
      </c>
    </row>
    <row r="25" spans="1:50" ht="21" x14ac:dyDescent="0.25">
      <c r="A25" s="28" t="s">
        <v>192</v>
      </c>
      <c r="B25" s="27" t="s">
        <v>175</v>
      </c>
      <c r="C25" s="41">
        <v>424.4</v>
      </c>
      <c r="D25" s="33">
        <v>66.7</v>
      </c>
      <c r="E25" s="41">
        <v>113.3</v>
      </c>
      <c r="F25" s="41">
        <v>0.9</v>
      </c>
      <c r="G25" s="41">
        <v>362.1</v>
      </c>
      <c r="H25" s="41">
        <v>441.3</v>
      </c>
      <c r="I25" s="41">
        <v>125.7</v>
      </c>
      <c r="J25" s="41">
        <v>400.1</v>
      </c>
      <c r="K25" s="41">
        <v>542.4</v>
      </c>
      <c r="L25" s="33">
        <v>925.4</v>
      </c>
      <c r="M25" s="41">
        <v>824.4</v>
      </c>
      <c r="N25" s="33">
        <v>727.2</v>
      </c>
      <c r="O25" s="33">
        <v>2347.3000000000002</v>
      </c>
      <c r="P25" s="41">
        <v>2072.8000000000002</v>
      </c>
      <c r="Q25" s="41">
        <v>3986.3</v>
      </c>
      <c r="R25" s="41">
        <v>2139.4</v>
      </c>
      <c r="S25" s="41">
        <v>15423.9</v>
      </c>
      <c r="T25" s="41">
        <v>6001.7</v>
      </c>
      <c r="U25" s="41">
        <v>5368.8</v>
      </c>
      <c r="V25" s="41">
        <v>601.9</v>
      </c>
      <c r="W25" s="33">
        <v>1022.3</v>
      </c>
      <c r="X25" s="41">
        <v>4751.7</v>
      </c>
      <c r="Y25" s="41">
        <v>1482.9</v>
      </c>
      <c r="Z25" s="41">
        <v>789.4</v>
      </c>
      <c r="AA25" s="41">
        <v>146.6</v>
      </c>
      <c r="AB25" s="41">
        <v>86</v>
      </c>
      <c r="AC25" s="41">
        <v>191.7</v>
      </c>
      <c r="AD25" s="41">
        <v>256.60000000000002</v>
      </c>
      <c r="AE25" s="41">
        <v>209.7</v>
      </c>
      <c r="AF25" s="41">
        <v>194.5</v>
      </c>
      <c r="AG25" s="41">
        <v>783.4</v>
      </c>
      <c r="AH25" s="41">
        <v>1342.4</v>
      </c>
      <c r="AI25" s="41">
        <v>348.5</v>
      </c>
      <c r="AJ25" s="41">
        <v>276.3</v>
      </c>
      <c r="AK25" s="41">
        <v>349.5</v>
      </c>
      <c r="AL25" s="41">
        <v>0</v>
      </c>
      <c r="AM25" s="100">
        <v>1628</v>
      </c>
      <c r="AN25" s="100">
        <v>2.5</v>
      </c>
      <c r="AO25" s="100">
        <v>291.60000000000002</v>
      </c>
      <c r="AP25" s="41">
        <v>40374.800000000003</v>
      </c>
      <c r="AQ25" s="41">
        <v>-1184.3</v>
      </c>
      <c r="AR25" s="41">
        <v>9.3000000000000007</v>
      </c>
      <c r="AS25" s="41">
        <v>11</v>
      </c>
      <c r="AT25" s="100">
        <v>40617.1</v>
      </c>
      <c r="AU25" s="41">
        <v>-27850.799999999999</v>
      </c>
      <c r="AV25" s="98">
        <f t="shared" si="0"/>
        <v>55127.5</v>
      </c>
      <c r="AW25" s="98">
        <f t="shared" si="1"/>
        <v>136877.5</v>
      </c>
      <c r="AX25" s="105" t="s">
        <v>107</v>
      </c>
    </row>
    <row r="26" spans="1:50" ht="21" x14ac:dyDescent="0.25">
      <c r="A26" s="28" t="s">
        <v>193</v>
      </c>
      <c r="B26" s="27" t="s">
        <v>175</v>
      </c>
      <c r="C26" s="42">
        <v>120.6</v>
      </c>
      <c r="D26" s="33">
        <v>7.6</v>
      </c>
      <c r="E26" s="42">
        <v>20.9</v>
      </c>
      <c r="F26" s="42">
        <v>0</v>
      </c>
      <c r="G26" s="42">
        <v>158.5</v>
      </c>
      <c r="H26" s="42">
        <v>132.1</v>
      </c>
      <c r="I26" s="42">
        <v>54</v>
      </c>
      <c r="J26" s="42">
        <v>74.7</v>
      </c>
      <c r="K26" s="42">
        <v>114</v>
      </c>
      <c r="L26" s="33">
        <v>359</v>
      </c>
      <c r="M26" s="42">
        <v>425.7</v>
      </c>
      <c r="N26" s="33">
        <v>225.6</v>
      </c>
      <c r="O26" s="33">
        <v>280.10000000000002</v>
      </c>
      <c r="P26" s="42">
        <v>622.79999999999995</v>
      </c>
      <c r="Q26" s="42">
        <v>952.2</v>
      </c>
      <c r="R26" s="42">
        <v>1015.6</v>
      </c>
      <c r="S26" s="42">
        <v>2558</v>
      </c>
      <c r="T26" s="42">
        <v>58680.3</v>
      </c>
      <c r="U26" s="42">
        <v>749.9</v>
      </c>
      <c r="V26" s="42">
        <v>247.2</v>
      </c>
      <c r="W26" s="33">
        <v>422</v>
      </c>
      <c r="X26" s="42">
        <v>1007.6</v>
      </c>
      <c r="Y26" s="42">
        <v>2872.9</v>
      </c>
      <c r="Z26" s="42">
        <v>2198.6</v>
      </c>
      <c r="AA26" s="42">
        <v>136</v>
      </c>
      <c r="AB26" s="42">
        <v>60.1</v>
      </c>
      <c r="AC26" s="42">
        <v>95.9</v>
      </c>
      <c r="AD26" s="42">
        <v>113</v>
      </c>
      <c r="AE26" s="42">
        <v>164.3</v>
      </c>
      <c r="AF26" s="42">
        <v>88.2</v>
      </c>
      <c r="AG26" s="42">
        <v>697</v>
      </c>
      <c r="AH26" s="42">
        <v>596</v>
      </c>
      <c r="AI26" s="42">
        <v>135.9</v>
      </c>
      <c r="AJ26" s="42">
        <v>173.9</v>
      </c>
      <c r="AK26" s="42">
        <v>238.8</v>
      </c>
      <c r="AL26" s="42">
        <v>0</v>
      </c>
      <c r="AM26" s="100">
        <v>14950.4</v>
      </c>
      <c r="AN26" s="100">
        <v>2.4</v>
      </c>
      <c r="AO26" s="100">
        <v>366.8</v>
      </c>
      <c r="AP26" s="42">
        <v>17647.2</v>
      </c>
      <c r="AQ26" s="42">
        <v>-303.39999999999998</v>
      </c>
      <c r="AR26" s="42">
        <v>52.6</v>
      </c>
      <c r="AS26" s="42">
        <v>52.8</v>
      </c>
      <c r="AT26" s="100">
        <v>72914.899999999994</v>
      </c>
      <c r="AU26" s="42">
        <v>-14539.3</v>
      </c>
      <c r="AV26" s="98">
        <f t="shared" si="0"/>
        <v>75798.999999999985</v>
      </c>
      <c r="AW26" s="98">
        <f t="shared" si="1"/>
        <v>181482.69999999998</v>
      </c>
      <c r="AX26" s="105" t="s">
        <v>108</v>
      </c>
    </row>
    <row r="27" spans="1:50" ht="21" x14ac:dyDescent="0.25">
      <c r="A27" s="28" t="s">
        <v>194</v>
      </c>
      <c r="B27" s="27" t="s">
        <v>175</v>
      </c>
      <c r="C27" s="41">
        <v>64.900000000000006</v>
      </c>
      <c r="D27" s="33">
        <v>7.2</v>
      </c>
      <c r="E27" s="41">
        <v>8.4</v>
      </c>
      <c r="F27" s="41">
        <v>0.1</v>
      </c>
      <c r="G27" s="41">
        <v>66.8</v>
      </c>
      <c r="H27" s="41">
        <v>34.799999999999997</v>
      </c>
      <c r="I27" s="41">
        <v>20.7</v>
      </c>
      <c r="J27" s="41">
        <v>30.3</v>
      </c>
      <c r="K27" s="41">
        <v>60.7</v>
      </c>
      <c r="L27" s="33">
        <v>123.3</v>
      </c>
      <c r="M27" s="41">
        <v>110.4</v>
      </c>
      <c r="N27" s="33">
        <v>79.5</v>
      </c>
      <c r="O27" s="33">
        <v>381.2</v>
      </c>
      <c r="P27" s="41">
        <v>716.7</v>
      </c>
      <c r="Q27" s="41">
        <v>778.9</v>
      </c>
      <c r="R27" s="41">
        <v>747.3</v>
      </c>
      <c r="S27" s="41">
        <v>1463.8</v>
      </c>
      <c r="T27" s="41">
        <v>709.1</v>
      </c>
      <c r="U27" s="41">
        <v>7144</v>
      </c>
      <c r="V27" s="41">
        <v>97.8</v>
      </c>
      <c r="W27" s="33">
        <v>153.1</v>
      </c>
      <c r="X27" s="41">
        <v>1085.5999999999999</v>
      </c>
      <c r="Y27" s="41">
        <v>255.2</v>
      </c>
      <c r="Z27" s="41">
        <v>1330</v>
      </c>
      <c r="AA27" s="41">
        <v>30.9</v>
      </c>
      <c r="AB27" s="41">
        <v>12.9</v>
      </c>
      <c r="AC27" s="41">
        <v>46.8</v>
      </c>
      <c r="AD27" s="41">
        <v>40.200000000000003</v>
      </c>
      <c r="AE27" s="41">
        <v>30.4</v>
      </c>
      <c r="AF27" s="41">
        <v>45.1</v>
      </c>
      <c r="AG27" s="41">
        <v>176.5</v>
      </c>
      <c r="AH27" s="41">
        <v>1046.8</v>
      </c>
      <c r="AI27" s="41">
        <v>51.8</v>
      </c>
      <c r="AJ27" s="41">
        <v>46.1</v>
      </c>
      <c r="AK27" s="41">
        <v>72.400000000000006</v>
      </c>
      <c r="AL27" s="41">
        <v>0</v>
      </c>
      <c r="AM27" s="100">
        <v>4006.4</v>
      </c>
      <c r="AN27" s="100">
        <v>0.3</v>
      </c>
      <c r="AO27" s="100">
        <v>360.6</v>
      </c>
      <c r="AP27" s="41">
        <v>16270.5</v>
      </c>
      <c r="AQ27" s="41">
        <v>615.1</v>
      </c>
      <c r="AR27" s="41">
        <v>3.7</v>
      </c>
      <c r="AS27" s="41">
        <v>2.5</v>
      </c>
      <c r="AT27" s="100">
        <v>45299.3</v>
      </c>
      <c r="AU27" s="41">
        <v>-15275.1</v>
      </c>
      <c r="AV27" s="98">
        <f t="shared" si="0"/>
        <v>17069.7</v>
      </c>
      <c r="AW27" s="98">
        <f t="shared" si="1"/>
        <v>83628.100000000006</v>
      </c>
      <c r="AX27" s="105" t="s">
        <v>109</v>
      </c>
    </row>
    <row r="28" spans="1:50" ht="42" x14ac:dyDescent="0.25">
      <c r="A28" s="28" t="s">
        <v>195</v>
      </c>
      <c r="B28" s="27" t="s">
        <v>175</v>
      </c>
      <c r="C28" s="42">
        <v>69.400000000000006</v>
      </c>
      <c r="D28" s="33">
        <v>3.2</v>
      </c>
      <c r="E28" s="42">
        <v>5</v>
      </c>
      <c r="F28" s="42">
        <v>0</v>
      </c>
      <c r="G28" s="42">
        <v>97.5</v>
      </c>
      <c r="H28" s="42">
        <v>100</v>
      </c>
      <c r="I28" s="42">
        <v>23.6</v>
      </c>
      <c r="J28" s="42">
        <v>60.7</v>
      </c>
      <c r="K28" s="42">
        <v>76.599999999999994</v>
      </c>
      <c r="L28" s="33">
        <v>182</v>
      </c>
      <c r="M28" s="42">
        <v>94</v>
      </c>
      <c r="N28" s="33">
        <v>92.4</v>
      </c>
      <c r="O28" s="33">
        <v>516.5</v>
      </c>
      <c r="P28" s="42">
        <v>184.2</v>
      </c>
      <c r="Q28" s="42">
        <v>455.7</v>
      </c>
      <c r="R28" s="42">
        <v>172.1</v>
      </c>
      <c r="S28" s="42">
        <v>344.5</v>
      </c>
      <c r="T28" s="42">
        <v>246.9</v>
      </c>
      <c r="U28" s="42">
        <v>292.39999999999998</v>
      </c>
      <c r="V28" s="42">
        <v>192.3</v>
      </c>
      <c r="W28" s="33">
        <v>223</v>
      </c>
      <c r="X28" s="42">
        <v>372.6</v>
      </c>
      <c r="Y28" s="42">
        <v>226.9</v>
      </c>
      <c r="Z28" s="42">
        <v>340.8</v>
      </c>
      <c r="AA28" s="42">
        <v>60.2</v>
      </c>
      <c r="AB28" s="42">
        <v>28.3</v>
      </c>
      <c r="AC28" s="42">
        <v>71</v>
      </c>
      <c r="AD28" s="42">
        <v>49.6</v>
      </c>
      <c r="AE28" s="42">
        <v>72.900000000000006</v>
      </c>
      <c r="AF28" s="42">
        <v>232.6</v>
      </c>
      <c r="AG28" s="42">
        <v>147.80000000000001</v>
      </c>
      <c r="AH28" s="42">
        <v>130.4</v>
      </c>
      <c r="AI28" s="42">
        <v>91.6</v>
      </c>
      <c r="AJ28" s="42">
        <v>286.10000000000002</v>
      </c>
      <c r="AK28" s="42">
        <v>85</v>
      </c>
      <c r="AL28" s="42">
        <v>0</v>
      </c>
      <c r="AM28" s="100">
        <v>11203.7</v>
      </c>
      <c r="AN28" s="100">
        <v>0.7</v>
      </c>
      <c r="AO28" s="100">
        <v>90.5</v>
      </c>
      <c r="AP28" s="42">
        <v>8503.4</v>
      </c>
      <c r="AQ28" s="42">
        <v>-198.3</v>
      </c>
      <c r="AR28" s="42">
        <v>247.7</v>
      </c>
      <c r="AS28" s="42">
        <v>237.2</v>
      </c>
      <c r="AT28" s="100">
        <v>3810.1</v>
      </c>
      <c r="AU28" s="42">
        <v>-6779.7</v>
      </c>
      <c r="AV28" s="98">
        <f t="shared" si="0"/>
        <v>5627.8000000000011</v>
      </c>
      <c r="AW28" s="98">
        <f t="shared" si="1"/>
        <v>29522.799999999999</v>
      </c>
      <c r="AX28" s="105" t="s">
        <v>110</v>
      </c>
    </row>
    <row r="29" spans="1:50" s="34" customFormat="1" ht="31.5" x14ac:dyDescent="0.25">
      <c r="A29" s="31" t="s">
        <v>196</v>
      </c>
      <c r="B29" s="32" t="s">
        <v>175</v>
      </c>
      <c r="C29" s="33">
        <v>517.5</v>
      </c>
      <c r="D29" s="33">
        <v>79.2</v>
      </c>
      <c r="E29" s="33">
        <v>131.9</v>
      </c>
      <c r="F29" s="33">
        <v>0.3</v>
      </c>
      <c r="G29" s="33">
        <v>1097.3</v>
      </c>
      <c r="H29" s="33">
        <v>1124</v>
      </c>
      <c r="I29" s="33">
        <v>263.89999999999998</v>
      </c>
      <c r="J29" s="33">
        <v>1488.5</v>
      </c>
      <c r="K29" s="33">
        <v>1597.4</v>
      </c>
      <c r="L29" s="33">
        <v>5343.9</v>
      </c>
      <c r="M29" s="33">
        <v>1739.6</v>
      </c>
      <c r="N29" s="33">
        <v>2116.4</v>
      </c>
      <c r="O29" s="33">
        <v>10002.200000000001</v>
      </c>
      <c r="P29" s="33">
        <v>1737.9</v>
      </c>
      <c r="Q29" s="33">
        <v>1693.8</v>
      </c>
      <c r="R29" s="33">
        <v>806.9</v>
      </c>
      <c r="S29" s="33">
        <v>1479.4</v>
      </c>
      <c r="T29" s="33">
        <v>1247.3</v>
      </c>
      <c r="U29" s="33">
        <v>887.5</v>
      </c>
      <c r="V29" s="33">
        <v>376.5</v>
      </c>
      <c r="W29" s="33">
        <v>17002.400000000001</v>
      </c>
      <c r="X29" s="33">
        <v>1343.4</v>
      </c>
      <c r="Y29" s="33">
        <v>3756.5</v>
      </c>
      <c r="Z29" s="33">
        <v>1606.9</v>
      </c>
      <c r="AA29" s="33">
        <v>1585.1</v>
      </c>
      <c r="AB29" s="33">
        <v>328.4</v>
      </c>
      <c r="AC29" s="33">
        <v>526.9</v>
      </c>
      <c r="AD29" s="33">
        <v>457.9</v>
      </c>
      <c r="AE29" s="33">
        <v>1168.8</v>
      </c>
      <c r="AF29" s="33">
        <v>2156.9</v>
      </c>
      <c r="AG29" s="33">
        <v>1969.4</v>
      </c>
      <c r="AH29" s="33">
        <v>2693.9</v>
      </c>
      <c r="AI29" s="33">
        <v>3247.3</v>
      </c>
      <c r="AJ29" s="33">
        <v>2701.1</v>
      </c>
      <c r="AK29" s="33">
        <v>1872.6</v>
      </c>
      <c r="AL29" s="33">
        <v>0</v>
      </c>
      <c r="AM29" s="100">
        <v>18045.400000000001</v>
      </c>
      <c r="AN29" s="100">
        <v>162.69999999999999</v>
      </c>
      <c r="AO29" s="100">
        <v>3222.6</v>
      </c>
      <c r="AP29" s="33">
        <v>122.7</v>
      </c>
      <c r="AQ29" s="33">
        <v>4.0999999999999996</v>
      </c>
      <c r="AR29" s="33">
        <v>5</v>
      </c>
      <c r="AS29" s="33">
        <v>1.9</v>
      </c>
      <c r="AT29" s="100">
        <v>139.5</v>
      </c>
      <c r="AU29" s="33">
        <v>-471.7</v>
      </c>
      <c r="AV29" s="98">
        <f t="shared" si="0"/>
        <v>76148.900000000023</v>
      </c>
      <c r="AW29" s="98">
        <f t="shared" si="1"/>
        <v>97852.800000000017</v>
      </c>
      <c r="AX29" s="106" t="s">
        <v>111</v>
      </c>
    </row>
    <row r="30" spans="1:50" ht="13.5" x14ac:dyDescent="0.25">
      <c r="A30" s="28" t="s">
        <v>197</v>
      </c>
      <c r="B30" s="27" t="s">
        <v>175</v>
      </c>
      <c r="C30" s="42">
        <v>26.5</v>
      </c>
      <c r="D30" s="33">
        <v>1.8</v>
      </c>
      <c r="E30" s="42">
        <v>6</v>
      </c>
      <c r="F30" s="42">
        <v>0</v>
      </c>
      <c r="G30" s="42">
        <v>28.2</v>
      </c>
      <c r="H30" s="42">
        <v>21.3</v>
      </c>
      <c r="I30" s="42">
        <v>6.6</v>
      </c>
      <c r="J30" s="42">
        <v>16.600000000000001</v>
      </c>
      <c r="K30" s="42">
        <v>46.4</v>
      </c>
      <c r="L30" s="33">
        <v>79.7</v>
      </c>
      <c r="M30" s="42">
        <v>31.2</v>
      </c>
      <c r="N30" s="33">
        <v>37.4</v>
      </c>
      <c r="O30" s="33">
        <v>94.5</v>
      </c>
      <c r="P30" s="42">
        <v>59.7</v>
      </c>
      <c r="Q30" s="42">
        <v>84.3</v>
      </c>
      <c r="R30" s="42">
        <v>35.700000000000003</v>
      </c>
      <c r="S30" s="42">
        <v>57.9</v>
      </c>
      <c r="T30" s="42">
        <v>43.1</v>
      </c>
      <c r="U30" s="42">
        <v>34.4</v>
      </c>
      <c r="V30" s="42">
        <v>21.3</v>
      </c>
      <c r="W30" s="33">
        <v>207.9</v>
      </c>
      <c r="X30" s="42">
        <v>2182.6999999999998</v>
      </c>
      <c r="Y30" s="42">
        <v>305</v>
      </c>
      <c r="Z30" s="42">
        <v>140.80000000000001</v>
      </c>
      <c r="AA30" s="42">
        <v>59.6</v>
      </c>
      <c r="AB30" s="42">
        <v>20.6</v>
      </c>
      <c r="AC30" s="42">
        <v>61.2</v>
      </c>
      <c r="AD30" s="42">
        <v>37.1</v>
      </c>
      <c r="AE30" s="42">
        <v>127.9</v>
      </c>
      <c r="AF30" s="42">
        <v>867.3</v>
      </c>
      <c r="AG30" s="42">
        <v>211.9</v>
      </c>
      <c r="AH30" s="42">
        <v>318.89999999999998</v>
      </c>
      <c r="AI30" s="42">
        <v>164.8</v>
      </c>
      <c r="AJ30" s="42">
        <v>124</v>
      </c>
      <c r="AK30" s="42">
        <v>108</v>
      </c>
      <c r="AL30" s="42">
        <v>0</v>
      </c>
      <c r="AM30" s="100">
        <v>342.3</v>
      </c>
      <c r="AN30" s="100">
        <v>0.9</v>
      </c>
      <c r="AO30" s="100">
        <v>233.4</v>
      </c>
      <c r="AP30" s="42">
        <v>176327.4</v>
      </c>
      <c r="AQ30" s="42">
        <v>0.6</v>
      </c>
      <c r="AR30" s="42">
        <v>11.9</v>
      </c>
      <c r="AS30" s="42">
        <v>7.7</v>
      </c>
      <c r="AT30" s="100">
        <v>102.4</v>
      </c>
      <c r="AU30" s="42">
        <v>-266.60000000000002</v>
      </c>
      <c r="AV30" s="98">
        <f t="shared" si="0"/>
        <v>5670.2999999999993</v>
      </c>
      <c r="AW30" s="98">
        <f t="shared" si="1"/>
        <v>182696.9</v>
      </c>
      <c r="AX30" s="104" t="s">
        <v>113</v>
      </c>
    </row>
    <row r="31" spans="1:50" ht="31.5" x14ac:dyDescent="0.25">
      <c r="A31" s="28" t="s">
        <v>198</v>
      </c>
      <c r="B31" s="27" t="s">
        <v>175</v>
      </c>
      <c r="C31" s="41">
        <v>3229.9</v>
      </c>
      <c r="D31" s="33">
        <v>38.700000000000003</v>
      </c>
      <c r="E31" s="41">
        <v>72.7</v>
      </c>
      <c r="F31" s="41">
        <v>0.3</v>
      </c>
      <c r="G31" s="41">
        <v>14779.7</v>
      </c>
      <c r="H31" s="41">
        <v>7528.5</v>
      </c>
      <c r="I31" s="41">
        <v>584.6</v>
      </c>
      <c r="J31" s="41">
        <v>1940.2</v>
      </c>
      <c r="K31" s="41">
        <v>3523.5</v>
      </c>
      <c r="L31" s="33">
        <v>10675.5</v>
      </c>
      <c r="M31" s="41">
        <v>4844</v>
      </c>
      <c r="N31" s="33">
        <v>1726.9</v>
      </c>
      <c r="O31" s="33">
        <v>4907.8999999999996</v>
      </c>
      <c r="P31" s="41">
        <v>3677.1</v>
      </c>
      <c r="Q31" s="41">
        <v>16028</v>
      </c>
      <c r="R31" s="41">
        <v>4448.1000000000004</v>
      </c>
      <c r="S31" s="41">
        <v>5423.1</v>
      </c>
      <c r="T31" s="41">
        <v>6904.3</v>
      </c>
      <c r="U31" s="41">
        <v>4892.5</v>
      </c>
      <c r="V31" s="41">
        <v>1473</v>
      </c>
      <c r="W31" s="33">
        <v>2955.7</v>
      </c>
      <c r="X31" s="41">
        <v>8179.6</v>
      </c>
      <c r="Y31" s="41">
        <v>17212</v>
      </c>
      <c r="Z31" s="41">
        <v>3558.9</v>
      </c>
      <c r="AA31" s="41">
        <v>8987</v>
      </c>
      <c r="AB31" s="41">
        <v>1343.4</v>
      </c>
      <c r="AC31" s="41">
        <v>1287</v>
      </c>
      <c r="AD31" s="41">
        <v>1920.6</v>
      </c>
      <c r="AE31" s="41">
        <v>1704.4</v>
      </c>
      <c r="AF31" s="41">
        <v>780.2</v>
      </c>
      <c r="AG31" s="41">
        <v>4489.8</v>
      </c>
      <c r="AH31" s="41">
        <v>2546.1</v>
      </c>
      <c r="AI31" s="41">
        <v>1784.9</v>
      </c>
      <c r="AJ31" s="41">
        <v>5311.9</v>
      </c>
      <c r="AK31" s="41">
        <v>2798.2</v>
      </c>
      <c r="AL31" s="41">
        <v>0</v>
      </c>
      <c r="AM31" s="100">
        <v>35777.9</v>
      </c>
      <c r="AN31" s="100">
        <v>101</v>
      </c>
      <c r="AO31" s="100">
        <v>3636.6</v>
      </c>
      <c r="AP31" s="41">
        <v>15149</v>
      </c>
      <c r="AQ31" s="41">
        <v>-358.3</v>
      </c>
      <c r="AR31" s="41">
        <v>838.8</v>
      </c>
      <c r="AS31" s="41">
        <v>485.9</v>
      </c>
      <c r="AT31" s="100">
        <v>31634.799999999999</v>
      </c>
      <c r="AU31" s="41">
        <v>-42092.7</v>
      </c>
      <c r="AV31" s="98">
        <f t="shared" si="0"/>
        <v>161558.20000000001</v>
      </c>
      <c r="AW31" s="98">
        <f t="shared" si="1"/>
        <v>248823.9</v>
      </c>
    </row>
    <row r="32" spans="1:50" ht="21" x14ac:dyDescent="0.25">
      <c r="A32" s="28" t="s">
        <v>199</v>
      </c>
      <c r="B32" s="27" t="s">
        <v>175</v>
      </c>
      <c r="C32" s="42">
        <v>458.7</v>
      </c>
      <c r="D32" s="33">
        <v>49.9</v>
      </c>
      <c r="E32" s="42">
        <v>125.8</v>
      </c>
      <c r="F32" s="42">
        <v>0.3</v>
      </c>
      <c r="G32" s="42">
        <v>1483.2</v>
      </c>
      <c r="H32" s="42">
        <v>1090.5</v>
      </c>
      <c r="I32" s="42">
        <v>277.60000000000002</v>
      </c>
      <c r="J32" s="42">
        <v>795.3</v>
      </c>
      <c r="K32" s="42">
        <v>2056</v>
      </c>
      <c r="L32" s="33">
        <v>3208.4</v>
      </c>
      <c r="M32" s="42">
        <v>1163.5999999999999</v>
      </c>
      <c r="N32" s="33">
        <v>1516</v>
      </c>
      <c r="O32" s="33">
        <v>3318.2</v>
      </c>
      <c r="P32" s="42">
        <v>1254.9000000000001</v>
      </c>
      <c r="Q32" s="42">
        <v>3457.2</v>
      </c>
      <c r="R32" s="42">
        <v>972.7</v>
      </c>
      <c r="S32" s="42">
        <v>1545.2</v>
      </c>
      <c r="T32" s="42">
        <v>1679.8</v>
      </c>
      <c r="U32" s="42">
        <v>1207.2</v>
      </c>
      <c r="V32" s="42">
        <v>479.4</v>
      </c>
      <c r="W32" s="33">
        <v>1400.3</v>
      </c>
      <c r="X32" s="42">
        <v>2583.3000000000002</v>
      </c>
      <c r="Y32" s="42">
        <v>10323.799999999999</v>
      </c>
      <c r="Z32" s="42">
        <v>22495</v>
      </c>
      <c r="AA32" s="42">
        <v>555.9</v>
      </c>
      <c r="AB32" s="42">
        <v>464.5</v>
      </c>
      <c r="AC32" s="42">
        <v>506.4</v>
      </c>
      <c r="AD32" s="42">
        <v>770</v>
      </c>
      <c r="AE32" s="42">
        <v>1806</v>
      </c>
      <c r="AF32" s="42">
        <v>242.3</v>
      </c>
      <c r="AG32" s="42">
        <v>3590.3</v>
      </c>
      <c r="AH32" s="42">
        <v>1975.2</v>
      </c>
      <c r="AI32" s="42">
        <v>1301.5</v>
      </c>
      <c r="AJ32" s="42">
        <v>893.7</v>
      </c>
      <c r="AK32" s="42">
        <v>1216.2</v>
      </c>
      <c r="AL32" s="42">
        <v>0</v>
      </c>
      <c r="AM32" s="100">
        <v>31589.7</v>
      </c>
      <c r="AN32" s="100">
        <v>8.1</v>
      </c>
      <c r="AO32" s="100">
        <v>5048.1000000000004</v>
      </c>
      <c r="AP32" s="42">
        <v>2092.9</v>
      </c>
      <c r="AQ32" s="42">
        <v>290.89999999999998</v>
      </c>
      <c r="AR32" s="42">
        <v>2138.5</v>
      </c>
      <c r="AS32" s="42">
        <v>1458.6</v>
      </c>
      <c r="AT32" s="100">
        <v>36356.5</v>
      </c>
      <c r="AU32" s="42">
        <v>-33781.5</v>
      </c>
      <c r="AV32" s="98">
        <f t="shared" si="0"/>
        <v>76264.3</v>
      </c>
      <c r="AW32" s="98">
        <f t="shared" si="1"/>
        <v>155247.6</v>
      </c>
    </row>
    <row r="33" spans="1:49" ht="21" x14ac:dyDescent="0.25">
      <c r="A33" s="28" t="s">
        <v>200</v>
      </c>
      <c r="B33" s="27" t="s">
        <v>175</v>
      </c>
      <c r="C33" s="41">
        <v>43.1</v>
      </c>
      <c r="D33" s="33">
        <v>2.4</v>
      </c>
      <c r="E33" s="41">
        <v>3.9</v>
      </c>
      <c r="F33" s="41">
        <v>0.1</v>
      </c>
      <c r="G33" s="41">
        <v>101.7</v>
      </c>
      <c r="H33" s="41">
        <v>83.9</v>
      </c>
      <c r="I33" s="41">
        <v>23.1</v>
      </c>
      <c r="J33" s="41">
        <v>56.8</v>
      </c>
      <c r="K33" s="41">
        <v>35.200000000000003</v>
      </c>
      <c r="L33" s="33">
        <v>201.4</v>
      </c>
      <c r="M33" s="41">
        <v>110</v>
      </c>
      <c r="N33" s="33">
        <v>82.3</v>
      </c>
      <c r="O33" s="33">
        <v>163.80000000000001</v>
      </c>
      <c r="P33" s="41">
        <v>175.5</v>
      </c>
      <c r="Q33" s="41">
        <v>166</v>
      </c>
      <c r="R33" s="41">
        <v>83.8</v>
      </c>
      <c r="S33" s="41">
        <v>188</v>
      </c>
      <c r="T33" s="41">
        <v>144.30000000000001</v>
      </c>
      <c r="U33" s="41">
        <v>252.7</v>
      </c>
      <c r="V33" s="41">
        <v>62.5</v>
      </c>
      <c r="W33" s="33">
        <v>311.3</v>
      </c>
      <c r="X33" s="41">
        <v>468.5</v>
      </c>
      <c r="Y33" s="41">
        <v>1306.0999999999999</v>
      </c>
      <c r="Z33" s="41">
        <v>914.9</v>
      </c>
      <c r="AA33" s="41">
        <v>420.8</v>
      </c>
      <c r="AB33" s="41">
        <v>159.4</v>
      </c>
      <c r="AC33" s="41">
        <v>75.7</v>
      </c>
      <c r="AD33" s="41">
        <v>398.5</v>
      </c>
      <c r="AE33" s="41">
        <v>771</v>
      </c>
      <c r="AF33" s="41">
        <v>288.39999999999998</v>
      </c>
      <c r="AG33" s="41">
        <v>2025.3</v>
      </c>
      <c r="AH33" s="41">
        <v>803.9</v>
      </c>
      <c r="AI33" s="41">
        <v>921.5</v>
      </c>
      <c r="AJ33" s="41">
        <v>1882.7</v>
      </c>
      <c r="AK33" s="41">
        <v>867.4</v>
      </c>
      <c r="AL33" s="41">
        <v>0</v>
      </c>
      <c r="AM33" s="100">
        <v>65160</v>
      </c>
      <c r="AN33" s="100">
        <v>113.6</v>
      </c>
      <c r="AO33" s="100">
        <v>1474.2</v>
      </c>
      <c r="AP33" s="41">
        <v>152.80000000000001</v>
      </c>
      <c r="AQ33" s="41">
        <v>0</v>
      </c>
      <c r="AR33" s="41">
        <v>6359.5</v>
      </c>
      <c r="AS33" s="41">
        <v>4457.3999999999996</v>
      </c>
      <c r="AT33" s="100">
        <v>13.4</v>
      </c>
      <c r="AU33" s="41">
        <v>-6420.1</v>
      </c>
      <c r="AV33" s="98">
        <f t="shared" si="0"/>
        <v>13595.9</v>
      </c>
      <c r="AW33" s="98">
        <f t="shared" si="1"/>
        <v>91326.799999999988</v>
      </c>
    </row>
    <row r="34" spans="1:49" ht="31.5" x14ac:dyDescent="0.25">
      <c r="A34" s="28" t="s">
        <v>201</v>
      </c>
      <c r="B34" s="27" t="s">
        <v>175</v>
      </c>
      <c r="C34" s="42">
        <v>10.9</v>
      </c>
      <c r="D34" s="33">
        <v>0.5</v>
      </c>
      <c r="E34" s="42">
        <v>0.9</v>
      </c>
      <c r="F34" s="42">
        <v>0</v>
      </c>
      <c r="G34" s="42">
        <v>97</v>
      </c>
      <c r="H34" s="42">
        <v>26.1</v>
      </c>
      <c r="I34" s="42">
        <v>7.5</v>
      </c>
      <c r="J34" s="42">
        <v>105.3</v>
      </c>
      <c r="K34" s="42">
        <v>44.9</v>
      </c>
      <c r="L34" s="33">
        <v>156.1</v>
      </c>
      <c r="M34" s="42">
        <v>44.8</v>
      </c>
      <c r="N34" s="33">
        <v>32.200000000000003</v>
      </c>
      <c r="O34" s="33">
        <v>26.2</v>
      </c>
      <c r="P34" s="42">
        <v>52.6</v>
      </c>
      <c r="Q34" s="42">
        <v>195.3</v>
      </c>
      <c r="R34" s="42">
        <v>45.6</v>
      </c>
      <c r="S34" s="42">
        <v>75</v>
      </c>
      <c r="T34" s="42">
        <v>62.6</v>
      </c>
      <c r="U34" s="42">
        <v>57</v>
      </c>
      <c r="V34" s="42">
        <v>30.5</v>
      </c>
      <c r="W34" s="33">
        <v>98.9</v>
      </c>
      <c r="X34" s="42">
        <v>132.4</v>
      </c>
      <c r="Y34" s="42">
        <v>836.7</v>
      </c>
      <c r="Z34" s="42">
        <v>151.5</v>
      </c>
      <c r="AA34" s="42">
        <v>103.6</v>
      </c>
      <c r="AB34" s="42">
        <v>3547.3</v>
      </c>
      <c r="AC34" s="42">
        <v>520.20000000000005</v>
      </c>
      <c r="AD34" s="42">
        <v>450.6</v>
      </c>
      <c r="AE34" s="42">
        <v>398.7</v>
      </c>
      <c r="AF34" s="42">
        <v>57.5</v>
      </c>
      <c r="AG34" s="42">
        <v>1888.3</v>
      </c>
      <c r="AH34" s="42">
        <v>307.89999999999998</v>
      </c>
      <c r="AI34" s="42">
        <v>589.79999999999995</v>
      </c>
      <c r="AJ34" s="42">
        <v>173.3</v>
      </c>
      <c r="AK34" s="42">
        <v>855.4</v>
      </c>
      <c r="AL34" s="42">
        <v>0</v>
      </c>
      <c r="AM34" s="100">
        <v>5523.5</v>
      </c>
      <c r="AN34" s="100">
        <v>224.2</v>
      </c>
      <c r="AO34" s="100">
        <v>1599.9</v>
      </c>
      <c r="AP34" s="42">
        <v>5431.2</v>
      </c>
      <c r="AQ34" s="42">
        <v>8.6</v>
      </c>
      <c r="AR34" s="42">
        <v>114.1</v>
      </c>
      <c r="AS34" s="42">
        <v>56.5</v>
      </c>
      <c r="AT34" s="100">
        <v>636.70000000000005</v>
      </c>
      <c r="AU34" s="42">
        <v>-1379.8</v>
      </c>
      <c r="AV34" s="98">
        <f t="shared" si="0"/>
        <v>11183.099999999997</v>
      </c>
      <c r="AW34" s="98">
        <f t="shared" si="1"/>
        <v>24777.8</v>
      </c>
    </row>
    <row r="35" spans="1:49" ht="13.5" x14ac:dyDescent="0.25">
      <c r="A35" s="28" t="s">
        <v>202</v>
      </c>
      <c r="B35" s="27" t="s">
        <v>175</v>
      </c>
      <c r="C35" s="41">
        <v>84.8</v>
      </c>
      <c r="D35" s="33">
        <v>1.8</v>
      </c>
      <c r="E35" s="41">
        <v>10.6</v>
      </c>
      <c r="F35" s="41">
        <v>0.1</v>
      </c>
      <c r="G35" s="41">
        <v>137.80000000000001</v>
      </c>
      <c r="H35" s="41">
        <v>169.7</v>
      </c>
      <c r="I35" s="41">
        <v>29.6</v>
      </c>
      <c r="J35" s="41">
        <v>87.1</v>
      </c>
      <c r="K35" s="41">
        <v>136.5</v>
      </c>
      <c r="L35" s="33">
        <v>325.89999999999998</v>
      </c>
      <c r="M35" s="41">
        <v>176.9</v>
      </c>
      <c r="N35" s="33">
        <v>135</v>
      </c>
      <c r="O35" s="33">
        <v>184.2</v>
      </c>
      <c r="P35" s="41">
        <v>280.89999999999998</v>
      </c>
      <c r="Q35" s="41">
        <v>645.5</v>
      </c>
      <c r="R35" s="41">
        <v>173.1</v>
      </c>
      <c r="S35" s="41">
        <v>373.5</v>
      </c>
      <c r="T35" s="41">
        <v>256.5</v>
      </c>
      <c r="U35" s="41">
        <v>220.8</v>
      </c>
      <c r="V35" s="41">
        <v>103.1</v>
      </c>
      <c r="W35" s="33">
        <v>438.5</v>
      </c>
      <c r="X35" s="41">
        <v>542.70000000000005</v>
      </c>
      <c r="Y35" s="41">
        <v>2128.6999999999998</v>
      </c>
      <c r="Z35" s="41">
        <v>810.8</v>
      </c>
      <c r="AA35" s="41">
        <v>310.8</v>
      </c>
      <c r="AB35" s="41">
        <v>823</v>
      </c>
      <c r="AC35" s="41">
        <v>8625</v>
      </c>
      <c r="AD35" s="41">
        <v>1388.4</v>
      </c>
      <c r="AE35" s="41">
        <v>2409.8000000000002</v>
      </c>
      <c r="AF35" s="41">
        <v>288.2</v>
      </c>
      <c r="AG35" s="41">
        <v>2271.3000000000002</v>
      </c>
      <c r="AH35" s="41">
        <v>1443.2</v>
      </c>
      <c r="AI35" s="41">
        <v>701</v>
      </c>
      <c r="AJ35" s="41">
        <v>827.7</v>
      </c>
      <c r="AK35" s="41">
        <v>906.8</v>
      </c>
      <c r="AL35" s="41">
        <v>0</v>
      </c>
      <c r="AM35" s="100">
        <v>11046.7</v>
      </c>
      <c r="AN35" s="100">
        <v>0.9</v>
      </c>
      <c r="AO35" s="100">
        <v>242.7</v>
      </c>
      <c r="AP35" s="41">
        <v>216.5</v>
      </c>
      <c r="AQ35" s="41">
        <v>2.2999999999999998</v>
      </c>
      <c r="AR35" s="41">
        <v>392</v>
      </c>
      <c r="AS35" s="41">
        <v>269.5</v>
      </c>
      <c r="AT35" s="100">
        <v>610.20000000000005</v>
      </c>
      <c r="AU35" s="41">
        <v>-1659.6</v>
      </c>
      <c r="AV35" s="98">
        <f t="shared" si="0"/>
        <v>27449.300000000003</v>
      </c>
      <c r="AW35" s="98">
        <f t="shared" si="1"/>
        <v>40230.1</v>
      </c>
    </row>
    <row r="36" spans="1:49" ht="21" x14ac:dyDescent="0.25">
      <c r="A36" s="28" t="s">
        <v>203</v>
      </c>
      <c r="B36" s="27" t="s">
        <v>175</v>
      </c>
      <c r="C36" s="42">
        <v>18</v>
      </c>
      <c r="D36" s="33">
        <v>6.8</v>
      </c>
      <c r="E36" s="42">
        <v>4</v>
      </c>
      <c r="F36" s="42">
        <v>0</v>
      </c>
      <c r="G36" s="42">
        <v>139.69999999999999</v>
      </c>
      <c r="H36" s="42">
        <v>96.6</v>
      </c>
      <c r="I36" s="42">
        <v>18.3</v>
      </c>
      <c r="J36" s="42">
        <v>92.5</v>
      </c>
      <c r="K36" s="42">
        <v>132.4</v>
      </c>
      <c r="L36" s="33">
        <v>397.6</v>
      </c>
      <c r="M36" s="42">
        <v>126.2</v>
      </c>
      <c r="N36" s="33">
        <v>93.5</v>
      </c>
      <c r="O36" s="33">
        <v>205.3</v>
      </c>
      <c r="P36" s="42">
        <v>187.6</v>
      </c>
      <c r="Q36" s="42">
        <v>890.3</v>
      </c>
      <c r="R36" s="42">
        <v>198.8</v>
      </c>
      <c r="S36" s="42">
        <v>280.60000000000002</v>
      </c>
      <c r="T36" s="42">
        <v>260.60000000000002</v>
      </c>
      <c r="U36" s="42">
        <v>82.8</v>
      </c>
      <c r="V36" s="42">
        <v>81.7</v>
      </c>
      <c r="W36" s="33">
        <v>397.8</v>
      </c>
      <c r="X36" s="42">
        <v>415.3</v>
      </c>
      <c r="Y36" s="42">
        <v>1440.1</v>
      </c>
      <c r="Z36" s="42">
        <v>633.6</v>
      </c>
      <c r="AA36" s="42">
        <v>186.4</v>
      </c>
      <c r="AB36" s="42">
        <v>418.6</v>
      </c>
      <c r="AC36" s="42">
        <v>776.3</v>
      </c>
      <c r="AD36" s="42">
        <v>4196</v>
      </c>
      <c r="AE36" s="42">
        <v>2628</v>
      </c>
      <c r="AF36" s="42">
        <v>183.9</v>
      </c>
      <c r="AG36" s="42">
        <v>2228</v>
      </c>
      <c r="AH36" s="42">
        <v>1078.8</v>
      </c>
      <c r="AI36" s="42">
        <v>535.29999999999995</v>
      </c>
      <c r="AJ36" s="42">
        <v>560.4</v>
      </c>
      <c r="AK36" s="42">
        <v>625.6</v>
      </c>
      <c r="AL36" s="42">
        <v>0</v>
      </c>
      <c r="AM36" s="100">
        <v>3472.5</v>
      </c>
      <c r="AN36" s="100">
        <v>2.1</v>
      </c>
      <c r="AO36" s="100">
        <v>131.6</v>
      </c>
      <c r="AP36" s="42">
        <v>26237.200000000001</v>
      </c>
      <c r="AQ36" s="42">
        <v>1.6</v>
      </c>
      <c r="AR36" s="42">
        <v>19.8</v>
      </c>
      <c r="AS36" s="42">
        <v>7.6</v>
      </c>
      <c r="AT36" s="100">
        <v>2518.1999999999998</v>
      </c>
      <c r="AU36" s="42">
        <v>-4840</v>
      </c>
      <c r="AV36" s="98">
        <f t="shared" si="0"/>
        <v>19617.400000000001</v>
      </c>
      <c r="AW36" s="98">
        <f t="shared" si="1"/>
        <v>52008</v>
      </c>
    </row>
    <row r="37" spans="1:49" ht="21" x14ac:dyDescent="0.25">
      <c r="A37" s="28" t="s">
        <v>204</v>
      </c>
      <c r="B37" s="27" t="s">
        <v>175</v>
      </c>
      <c r="C37" s="41">
        <v>691.4</v>
      </c>
      <c r="D37" s="33">
        <v>27.9</v>
      </c>
      <c r="E37" s="41">
        <v>55.8</v>
      </c>
      <c r="F37" s="41">
        <v>0.2</v>
      </c>
      <c r="G37" s="41">
        <v>739.7</v>
      </c>
      <c r="H37" s="41">
        <v>761.6</v>
      </c>
      <c r="I37" s="41">
        <v>176.4</v>
      </c>
      <c r="J37" s="41">
        <v>489.8</v>
      </c>
      <c r="K37" s="41">
        <v>890.3</v>
      </c>
      <c r="L37" s="33">
        <v>2006</v>
      </c>
      <c r="M37" s="41">
        <v>903.4</v>
      </c>
      <c r="N37" s="33">
        <v>689.1</v>
      </c>
      <c r="O37" s="33">
        <v>2770.9</v>
      </c>
      <c r="P37" s="41">
        <v>1265.2</v>
      </c>
      <c r="Q37" s="41">
        <v>2128.4</v>
      </c>
      <c r="R37" s="41">
        <v>808.9</v>
      </c>
      <c r="S37" s="41">
        <v>1431.4</v>
      </c>
      <c r="T37" s="41">
        <v>1295</v>
      </c>
      <c r="U37" s="41">
        <v>1226</v>
      </c>
      <c r="V37" s="41">
        <v>439.4</v>
      </c>
      <c r="W37" s="33">
        <v>2024.9</v>
      </c>
      <c r="X37" s="41">
        <v>3450</v>
      </c>
      <c r="Y37" s="41">
        <v>6656</v>
      </c>
      <c r="Z37" s="41">
        <v>3418.5</v>
      </c>
      <c r="AA37" s="41">
        <v>962.4</v>
      </c>
      <c r="AB37" s="41">
        <v>506.8</v>
      </c>
      <c r="AC37" s="41">
        <v>716.1</v>
      </c>
      <c r="AD37" s="41">
        <v>1178.3</v>
      </c>
      <c r="AE37" s="41">
        <v>28913.200000000001</v>
      </c>
      <c r="AF37" s="41">
        <v>11148.2</v>
      </c>
      <c r="AG37" s="41">
        <v>4739.2</v>
      </c>
      <c r="AH37" s="41">
        <v>2580.8000000000002</v>
      </c>
      <c r="AI37" s="41">
        <v>1556.9</v>
      </c>
      <c r="AJ37" s="41">
        <v>1884.9</v>
      </c>
      <c r="AK37" s="41">
        <v>1784.8</v>
      </c>
      <c r="AL37" s="41">
        <v>0</v>
      </c>
      <c r="AM37" s="100">
        <v>42663.9</v>
      </c>
      <c r="AN37" s="100">
        <v>48.4</v>
      </c>
      <c r="AO37" s="100">
        <v>551.6</v>
      </c>
      <c r="AP37" s="41">
        <v>610.5</v>
      </c>
      <c r="AQ37" s="41">
        <v>33.299999999999997</v>
      </c>
      <c r="AR37" s="41">
        <v>339.5</v>
      </c>
      <c r="AS37" s="41">
        <v>259</v>
      </c>
      <c r="AT37" s="100">
        <v>3576.9</v>
      </c>
      <c r="AU37" s="41">
        <v>-7482.8</v>
      </c>
      <c r="AV37" s="98">
        <f t="shared" si="0"/>
        <v>90317.8</v>
      </c>
      <c r="AW37" s="98">
        <f t="shared" si="1"/>
        <v>138400.9</v>
      </c>
    </row>
    <row r="38" spans="1:49" ht="13.5" x14ac:dyDescent="0.25">
      <c r="A38" s="28" t="s">
        <v>205</v>
      </c>
      <c r="B38" s="27" t="s">
        <v>175</v>
      </c>
      <c r="C38" s="42">
        <v>40.799999999999997</v>
      </c>
      <c r="D38" s="33">
        <v>1.1000000000000001</v>
      </c>
      <c r="E38" s="42">
        <v>3.2</v>
      </c>
      <c r="F38" s="42">
        <v>0</v>
      </c>
      <c r="G38" s="42">
        <v>126.1</v>
      </c>
      <c r="H38" s="42">
        <v>150.1</v>
      </c>
      <c r="I38" s="42">
        <v>23.4</v>
      </c>
      <c r="J38" s="42">
        <v>79.900000000000006</v>
      </c>
      <c r="K38" s="42">
        <v>85</v>
      </c>
      <c r="L38" s="33">
        <v>197</v>
      </c>
      <c r="M38" s="42">
        <v>168.1</v>
      </c>
      <c r="N38" s="33">
        <v>86.7</v>
      </c>
      <c r="O38" s="33">
        <v>108.6</v>
      </c>
      <c r="P38" s="42">
        <v>258.8</v>
      </c>
      <c r="Q38" s="42">
        <v>323.7</v>
      </c>
      <c r="R38" s="42">
        <v>129.30000000000001</v>
      </c>
      <c r="S38" s="42">
        <v>212.1</v>
      </c>
      <c r="T38" s="42">
        <v>289</v>
      </c>
      <c r="U38" s="42">
        <v>152.30000000000001</v>
      </c>
      <c r="V38" s="42">
        <v>100.6</v>
      </c>
      <c r="W38" s="33">
        <v>263</v>
      </c>
      <c r="X38" s="42">
        <v>741.7</v>
      </c>
      <c r="Y38" s="42">
        <v>4316</v>
      </c>
      <c r="Z38" s="42">
        <v>696.8</v>
      </c>
      <c r="AA38" s="42">
        <v>1136</v>
      </c>
      <c r="AB38" s="42">
        <v>196.8</v>
      </c>
      <c r="AC38" s="42">
        <v>363.5</v>
      </c>
      <c r="AD38" s="42">
        <v>456.1</v>
      </c>
      <c r="AE38" s="42">
        <v>1105.3</v>
      </c>
      <c r="AF38" s="42">
        <v>914.8</v>
      </c>
      <c r="AG38" s="42">
        <v>1628.8</v>
      </c>
      <c r="AH38" s="42">
        <v>787.1</v>
      </c>
      <c r="AI38" s="42">
        <v>1012.1</v>
      </c>
      <c r="AJ38" s="42">
        <v>903.2</v>
      </c>
      <c r="AK38" s="42">
        <v>900.8</v>
      </c>
      <c r="AL38" s="42">
        <v>0</v>
      </c>
      <c r="AM38" s="100">
        <v>88698.3</v>
      </c>
      <c r="AN38" s="100">
        <v>46.3</v>
      </c>
      <c r="AO38" s="100">
        <v>674.7</v>
      </c>
      <c r="AP38" s="42">
        <v>14599.5</v>
      </c>
      <c r="AQ38" s="42">
        <v>1</v>
      </c>
      <c r="AR38" s="42">
        <v>887.9</v>
      </c>
      <c r="AS38" s="42">
        <v>536.20000000000005</v>
      </c>
      <c r="AT38" s="100">
        <v>418.6</v>
      </c>
      <c r="AU38" s="42">
        <v>-1867.3</v>
      </c>
      <c r="AV38" s="98">
        <f t="shared" si="0"/>
        <v>17957.799999999996</v>
      </c>
      <c r="AW38" s="98">
        <f t="shared" si="1"/>
        <v>123820.3</v>
      </c>
    </row>
    <row r="39" spans="1:49" ht="21" x14ac:dyDescent="0.25">
      <c r="A39" s="28" t="s">
        <v>206</v>
      </c>
      <c r="B39" s="27" t="s">
        <v>175</v>
      </c>
      <c r="C39" s="41">
        <v>423.2</v>
      </c>
      <c r="D39" s="33">
        <v>48.4</v>
      </c>
      <c r="E39" s="41">
        <v>70</v>
      </c>
      <c r="F39" s="41">
        <v>0.5</v>
      </c>
      <c r="G39" s="41">
        <v>1874.9</v>
      </c>
      <c r="H39" s="41">
        <v>984.7</v>
      </c>
      <c r="I39" s="41">
        <v>240.4</v>
      </c>
      <c r="J39" s="41">
        <v>791.2</v>
      </c>
      <c r="K39" s="41">
        <v>1473.5</v>
      </c>
      <c r="L39" s="33">
        <v>4283.3999999999996</v>
      </c>
      <c r="M39" s="41">
        <v>1592.6</v>
      </c>
      <c r="N39" s="33">
        <v>1183.8</v>
      </c>
      <c r="O39" s="33">
        <v>1875.1</v>
      </c>
      <c r="P39" s="41">
        <v>2019.6</v>
      </c>
      <c r="Q39" s="41">
        <v>7432.6</v>
      </c>
      <c r="R39" s="41">
        <v>1985.8</v>
      </c>
      <c r="S39" s="41">
        <v>2762.6</v>
      </c>
      <c r="T39" s="41">
        <v>2877</v>
      </c>
      <c r="U39" s="41">
        <v>2126.1</v>
      </c>
      <c r="V39" s="41">
        <v>872.8</v>
      </c>
      <c r="W39" s="33">
        <v>3095.8</v>
      </c>
      <c r="X39" s="41">
        <v>8394</v>
      </c>
      <c r="Y39" s="41">
        <v>14142.9</v>
      </c>
      <c r="Z39" s="41">
        <v>6480</v>
      </c>
      <c r="AA39" s="41">
        <v>2450.8000000000002</v>
      </c>
      <c r="AB39" s="41">
        <v>1775.8</v>
      </c>
      <c r="AC39" s="41">
        <v>2193.6</v>
      </c>
      <c r="AD39" s="41">
        <v>3950.8</v>
      </c>
      <c r="AE39" s="41">
        <v>7987.6</v>
      </c>
      <c r="AF39" s="41">
        <v>2330.5</v>
      </c>
      <c r="AG39" s="41">
        <v>20294.7</v>
      </c>
      <c r="AH39" s="41">
        <v>4773.3</v>
      </c>
      <c r="AI39" s="41">
        <v>3415.5</v>
      </c>
      <c r="AJ39" s="41">
        <v>3637.4</v>
      </c>
      <c r="AK39" s="41">
        <v>4124.6000000000004</v>
      </c>
      <c r="AL39" s="41">
        <v>0</v>
      </c>
      <c r="AM39" s="100">
        <v>14079.7</v>
      </c>
      <c r="AN39" s="100">
        <v>333.8</v>
      </c>
      <c r="AO39" s="100">
        <v>7190.6</v>
      </c>
      <c r="AP39" s="41">
        <v>40231.599999999999</v>
      </c>
      <c r="AQ39" s="41">
        <v>93</v>
      </c>
      <c r="AR39" s="41">
        <v>472.6</v>
      </c>
      <c r="AS39" s="41">
        <v>244.7</v>
      </c>
      <c r="AT39" s="100">
        <v>16343.9</v>
      </c>
      <c r="AU39" s="41">
        <v>-37369.300000000003</v>
      </c>
      <c r="AV39" s="98">
        <f t="shared" si="0"/>
        <v>123965.50000000003</v>
      </c>
      <c r="AW39" s="98">
        <f t="shared" si="1"/>
        <v>202955.40000000005</v>
      </c>
    </row>
    <row r="40" spans="1:49" ht="31.5" x14ac:dyDescent="0.25">
      <c r="A40" s="28" t="s">
        <v>207</v>
      </c>
      <c r="B40" s="27" t="s">
        <v>175</v>
      </c>
      <c r="C40" s="42">
        <v>35.4</v>
      </c>
      <c r="D40" s="33">
        <v>2.6</v>
      </c>
      <c r="E40" s="42">
        <v>3.6</v>
      </c>
      <c r="F40" s="42">
        <v>0</v>
      </c>
      <c r="G40" s="42">
        <v>97</v>
      </c>
      <c r="H40" s="42">
        <v>73.7</v>
      </c>
      <c r="I40" s="42">
        <v>13.7</v>
      </c>
      <c r="J40" s="42">
        <v>51.1</v>
      </c>
      <c r="K40" s="42">
        <v>79.3</v>
      </c>
      <c r="L40" s="33">
        <v>176.7</v>
      </c>
      <c r="M40" s="42">
        <v>85.2</v>
      </c>
      <c r="N40" s="33">
        <v>55.5</v>
      </c>
      <c r="O40" s="33">
        <v>255.2</v>
      </c>
      <c r="P40" s="42">
        <v>110.3</v>
      </c>
      <c r="Q40" s="42">
        <v>180.5</v>
      </c>
      <c r="R40" s="42">
        <v>65</v>
      </c>
      <c r="S40" s="42">
        <v>106</v>
      </c>
      <c r="T40" s="42">
        <v>101.7</v>
      </c>
      <c r="U40" s="42">
        <v>83</v>
      </c>
      <c r="V40" s="42">
        <v>36.299999999999997</v>
      </c>
      <c r="W40" s="33">
        <v>272.3</v>
      </c>
      <c r="X40" s="42">
        <v>256.39999999999998</v>
      </c>
      <c r="Y40" s="42">
        <v>767.5</v>
      </c>
      <c r="Z40" s="42">
        <v>483.2</v>
      </c>
      <c r="AA40" s="42">
        <v>166.5</v>
      </c>
      <c r="AB40" s="42">
        <v>110.5</v>
      </c>
      <c r="AC40" s="42">
        <v>91.7</v>
      </c>
      <c r="AD40" s="42">
        <v>115.3</v>
      </c>
      <c r="AE40" s="42">
        <v>297.3</v>
      </c>
      <c r="AF40" s="42">
        <v>201.6</v>
      </c>
      <c r="AG40" s="42">
        <v>515.20000000000005</v>
      </c>
      <c r="AH40" s="42">
        <v>578.20000000000005</v>
      </c>
      <c r="AI40" s="42">
        <v>369</v>
      </c>
      <c r="AJ40" s="42">
        <v>409.9</v>
      </c>
      <c r="AK40" s="42">
        <v>442.7</v>
      </c>
      <c r="AL40" s="42">
        <v>0</v>
      </c>
      <c r="AM40" s="100">
        <v>7866.1</v>
      </c>
      <c r="AN40" s="100">
        <v>1009.4</v>
      </c>
      <c r="AO40" s="100">
        <v>110306.2</v>
      </c>
      <c r="AP40" s="42">
        <v>1625.3</v>
      </c>
      <c r="AQ40" s="42">
        <v>-6.7</v>
      </c>
      <c r="AR40" s="42">
        <v>12.6</v>
      </c>
      <c r="AS40" s="42">
        <v>254.4</v>
      </c>
      <c r="AT40" s="100">
        <v>485.4</v>
      </c>
      <c r="AU40" s="42">
        <v>-255.5</v>
      </c>
      <c r="AV40" s="98">
        <f t="shared" si="0"/>
        <v>6689.0999999999995</v>
      </c>
      <c r="AW40" s="98">
        <f t="shared" si="1"/>
        <v>128241.8</v>
      </c>
    </row>
    <row r="41" spans="1:49" ht="13.5" x14ac:dyDescent="0.25">
      <c r="A41" s="28" t="s">
        <v>208</v>
      </c>
      <c r="B41" s="27" t="s">
        <v>175</v>
      </c>
      <c r="C41" s="41">
        <v>13.1</v>
      </c>
      <c r="D41" s="33">
        <v>4.4000000000000004</v>
      </c>
      <c r="E41" s="41">
        <v>2.2999999999999998</v>
      </c>
      <c r="F41" s="41">
        <v>0</v>
      </c>
      <c r="G41" s="41">
        <v>38.6</v>
      </c>
      <c r="H41" s="41">
        <v>34.5</v>
      </c>
      <c r="I41" s="41">
        <v>6.9</v>
      </c>
      <c r="J41" s="41">
        <v>26.4</v>
      </c>
      <c r="K41" s="41">
        <v>36.700000000000003</v>
      </c>
      <c r="L41" s="33">
        <v>94.2</v>
      </c>
      <c r="M41" s="41">
        <v>46.8</v>
      </c>
      <c r="N41" s="33">
        <v>32.6</v>
      </c>
      <c r="O41" s="33">
        <v>39.200000000000003</v>
      </c>
      <c r="P41" s="41">
        <v>64.599999999999994</v>
      </c>
      <c r="Q41" s="41">
        <v>184.4</v>
      </c>
      <c r="R41" s="41">
        <v>52.4</v>
      </c>
      <c r="S41" s="41">
        <v>79.5</v>
      </c>
      <c r="T41" s="41">
        <v>81.2</v>
      </c>
      <c r="U41" s="41">
        <v>37.6</v>
      </c>
      <c r="V41" s="41">
        <v>24.7</v>
      </c>
      <c r="W41" s="33">
        <v>99</v>
      </c>
      <c r="X41" s="41">
        <v>122.8</v>
      </c>
      <c r="Y41" s="41">
        <v>385.5</v>
      </c>
      <c r="Z41" s="41">
        <v>196.5</v>
      </c>
      <c r="AA41" s="41">
        <v>66.2</v>
      </c>
      <c r="AB41" s="41">
        <v>68.400000000000006</v>
      </c>
      <c r="AC41" s="41">
        <v>73.599999999999994</v>
      </c>
      <c r="AD41" s="41">
        <v>217.1</v>
      </c>
      <c r="AE41" s="41">
        <v>414.4</v>
      </c>
      <c r="AF41" s="41">
        <v>57.5</v>
      </c>
      <c r="AG41" s="41">
        <v>755</v>
      </c>
      <c r="AH41" s="41">
        <v>491.7</v>
      </c>
      <c r="AI41" s="41">
        <v>1261.7</v>
      </c>
      <c r="AJ41" s="41">
        <v>383.7</v>
      </c>
      <c r="AK41" s="41">
        <v>260.60000000000002</v>
      </c>
      <c r="AL41" s="41">
        <v>0</v>
      </c>
      <c r="AM41" s="100">
        <v>34059.300000000003</v>
      </c>
      <c r="AN41" s="100">
        <v>1390.2</v>
      </c>
      <c r="AO41" s="100">
        <v>51879</v>
      </c>
      <c r="AP41" s="41">
        <v>833.2</v>
      </c>
      <c r="AQ41" s="41">
        <v>0.2</v>
      </c>
      <c r="AR41" s="41">
        <v>1771.1</v>
      </c>
      <c r="AS41" s="41">
        <v>382.4</v>
      </c>
      <c r="AT41" s="100">
        <v>69.599999999999994</v>
      </c>
      <c r="AU41" s="41">
        <v>-2266.6999999999998</v>
      </c>
      <c r="AV41" s="98">
        <f t="shared" si="0"/>
        <v>5753.8</v>
      </c>
      <c r="AW41" s="98">
        <f t="shared" si="1"/>
        <v>96138.8</v>
      </c>
    </row>
    <row r="42" spans="1:49" ht="21" x14ac:dyDescent="0.25">
      <c r="A42" s="28" t="s">
        <v>209</v>
      </c>
      <c r="B42" s="27" t="s">
        <v>175</v>
      </c>
      <c r="C42" s="42">
        <v>185.5</v>
      </c>
      <c r="D42" s="33">
        <v>1.8</v>
      </c>
      <c r="E42" s="42">
        <v>1.4</v>
      </c>
      <c r="F42" s="42">
        <v>0</v>
      </c>
      <c r="G42" s="42">
        <v>494.8</v>
      </c>
      <c r="H42" s="42">
        <v>42.2</v>
      </c>
      <c r="I42" s="42">
        <v>55.3</v>
      </c>
      <c r="J42" s="42">
        <v>162</v>
      </c>
      <c r="K42" s="42">
        <v>159.80000000000001</v>
      </c>
      <c r="L42" s="33">
        <v>1204.2</v>
      </c>
      <c r="M42" s="42">
        <v>343.5</v>
      </c>
      <c r="N42" s="33">
        <v>194.6</v>
      </c>
      <c r="O42" s="33">
        <v>188.8</v>
      </c>
      <c r="P42" s="42">
        <v>424.5</v>
      </c>
      <c r="Q42" s="42">
        <v>602.1</v>
      </c>
      <c r="R42" s="42">
        <v>307.8</v>
      </c>
      <c r="S42" s="42">
        <v>458.3</v>
      </c>
      <c r="T42" s="42">
        <v>451.6</v>
      </c>
      <c r="U42" s="42">
        <v>115.7</v>
      </c>
      <c r="V42" s="42">
        <v>229.7</v>
      </c>
      <c r="W42" s="33">
        <v>690.8</v>
      </c>
      <c r="X42" s="42">
        <v>751</v>
      </c>
      <c r="Y42" s="42">
        <v>2586.6</v>
      </c>
      <c r="Z42" s="42">
        <v>1764.3</v>
      </c>
      <c r="AA42" s="42">
        <v>352.6</v>
      </c>
      <c r="AB42" s="42">
        <v>328.8</v>
      </c>
      <c r="AC42" s="42">
        <v>422.9</v>
      </c>
      <c r="AD42" s="42">
        <v>878.5</v>
      </c>
      <c r="AE42" s="42">
        <v>4877.3999999999996</v>
      </c>
      <c r="AF42" s="42">
        <v>222.8</v>
      </c>
      <c r="AG42" s="42">
        <v>3438.9</v>
      </c>
      <c r="AH42" s="42">
        <v>1073.0999999999999</v>
      </c>
      <c r="AI42" s="42">
        <v>165.4</v>
      </c>
      <c r="AJ42" s="42">
        <v>7309.7</v>
      </c>
      <c r="AK42" s="42">
        <v>2841.4</v>
      </c>
      <c r="AL42" s="42">
        <v>0</v>
      </c>
      <c r="AM42" s="100">
        <v>48460.9</v>
      </c>
      <c r="AN42" s="100">
        <v>21768.9</v>
      </c>
      <c r="AO42" s="100">
        <v>208.4</v>
      </c>
      <c r="AP42" s="42">
        <v>1123.7</v>
      </c>
      <c r="AQ42" s="42">
        <v>0</v>
      </c>
      <c r="AR42" s="42">
        <v>266</v>
      </c>
      <c r="AS42" s="42">
        <v>219.1</v>
      </c>
      <c r="AT42" s="100">
        <v>46.7</v>
      </c>
      <c r="AU42" s="42">
        <v>-396.2</v>
      </c>
      <c r="AV42" s="98">
        <f t="shared" si="0"/>
        <v>33327.800000000003</v>
      </c>
      <c r="AW42" s="98">
        <f t="shared" si="1"/>
        <v>105421.5</v>
      </c>
    </row>
    <row r="43" spans="1:49" ht="31.5" x14ac:dyDescent="0.25">
      <c r="A43" s="28" t="s">
        <v>210</v>
      </c>
      <c r="B43" s="27" t="s">
        <v>175</v>
      </c>
      <c r="C43" s="41">
        <v>60.7</v>
      </c>
      <c r="D43" s="33">
        <v>4.8</v>
      </c>
      <c r="E43" s="41">
        <v>14.5</v>
      </c>
      <c r="F43" s="41">
        <v>0</v>
      </c>
      <c r="G43" s="41">
        <v>108.9</v>
      </c>
      <c r="H43" s="41">
        <v>109.2</v>
      </c>
      <c r="I43" s="41">
        <v>24.3</v>
      </c>
      <c r="J43" s="41">
        <v>61.8</v>
      </c>
      <c r="K43" s="41">
        <v>93.4</v>
      </c>
      <c r="L43" s="33">
        <v>165.1</v>
      </c>
      <c r="M43" s="41">
        <v>96.9</v>
      </c>
      <c r="N43" s="33">
        <v>81.2</v>
      </c>
      <c r="O43" s="33">
        <v>374.6</v>
      </c>
      <c r="P43" s="41">
        <v>118.8</v>
      </c>
      <c r="Q43" s="41">
        <v>341.9</v>
      </c>
      <c r="R43" s="41">
        <v>102.9</v>
      </c>
      <c r="S43" s="41">
        <v>147.30000000000001</v>
      </c>
      <c r="T43" s="41">
        <v>176.5</v>
      </c>
      <c r="U43" s="41">
        <v>203.9</v>
      </c>
      <c r="V43" s="41">
        <v>68.3</v>
      </c>
      <c r="W43" s="33">
        <v>235.3</v>
      </c>
      <c r="X43" s="41">
        <v>456.4</v>
      </c>
      <c r="Y43" s="41">
        <v>1050.8</v>
      </c>
      <c r="Z43" s="41">
        <v>495.5</v>
      </c>
      <c r="AA43" s="41">
        <v>480.3</v>
      </c>
      <c r="AB43" s="41">
        <v>486.1</v>
      </c>
      <c r="AC43" s="41">
        <v>194.8</v>
      </c>
      <c r="AD43" s="41">
        <v>385.7</v>
      </c>
      <c r="AE43" s="41">
        <v>558.70000000000005</v>
      </c>
      <c r="AF43" s="41">
        <v>104.8</v>
      </c>
      <c r="AG43" s="41">
        <v>1085.9000000000001</v>
      </c>
      <c r="AH43" s="41">
        <v>555.70000000000005</v>
      </c>
      <c r="AI43" s="41">
        <v>594.5</v>
      </c>
      <c r="AJ43" s="41">
        <v>1168.5</v>
      </c>
      <c r="AK43" s="41">
        <v>3220.1</v>
      </c>
      <c r="AL43" s="41">
        <v>0</v>
      </c>
      <c r="AM43" s="100">
        <v>36425.300000000003</v>
      </c>
      <c r="AN43" s="100">
        <v>7066.5</v>
      </c>
      <c r="AO43" s="100">
        <v>6843.4</v>
      </c>
      <c r="AP43" s="41">
        <v>1073.3</v>
      </c>
      <c r="AQ43" s="41">
        <v>0.4</v>
      </c>
      <c r="AR43" s="41">
        <v>1022.5</v>
      </c>
      <c r="AS43" s="41">
        <v>675.5</v>
      </c>
      <c r="AT43" s="100">
        <v>312.3</v>
      </c>
      <c r="AU43" s="41">
        <v>-1457.2</v>
      </c>
      <c r="AV43" s="98">
        <f t="shared" si="0"/>
        <v>13428.100000000002</v>
      </c>
      <c r="AW43" s="98">
        <f t="shared" si="1"/>
        <v>66847.300000000017</v>
      </c>
    </row>
    <row r="44" spans="1:49" ht="21" x14ac:dyDescent="0.25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1812.9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1812.9</v>
      </c>
    </row>
    <row r="45" spans="1:49" ht="42" x14ac:dyDescent="0.25">
      <c r="A45" s="28" t="s">
        <v>212</v>
      </c>
      <c r="B45" s="27" t="s">
        <v>175</v>
      </c>
      <c r="C45" s="41">
        <v>35.200000000000003</v>
      </c>
      <c r="D45" s="33">
        <v>1.4</v>
      </c>
      <c r="E45" s="41">
        <v>3.5</v>
      </c>
      <c r="F45" s="41">
        <v>0</v>
      </c>
      <c r="G45" s="41">
        <v>39.5</v>
      </c>
      <c r="H45" s="41">
        <v>191.1</v>
      </c>
      <c r="I45" s="41">
        <v>6.8</v>
      </c>
      <c r="J45" s="41">
        <v>21</v>
      </c>
      <c r="K45" s="41">
        <v>345.2</v>
      </c>
      <c r="L45" s="33">
        <v>289</v>
      </c>
      <c r="M45" s="41">
        <v>68.8</v>
      </c>
      <c r="N45" s="33">
        <v>49</v>
      </c>
      <c r="O45" s="33">
        <v>182.9</v>
      </c>
      <c r="P45" s="41">
        <v>65.900000000000006</v>
      </c>
      <c r="Q45" s="41">
        <v>525.29999999999995</v>
      </c>
      <c r="R45" s="41">
        <v>95.1</v>
      </c>
      <c r="S45" s="41">
        <v>112.1</v>
      </c>
      <c r="T45" s="41">
        <v>298.89999999999998</v>
      </c>
      <c r="U45" s="41">
        <v>102.7</v>
      </c>
      <c r="V45" s="41">
        <v>30.6</v>
      </c>
      <c r="W45" s="33">
        <v>138</v>
      </c>
      <c r="X45" s="41">
        <v>164</v>
      </c>
      <c r="Y45" s="41">
        <v>140.69999999999999</v>
      </c>
      <c r="Z45" s="41">
        <v>322.10000000000002</v>
      </c>
      <c r="AA45" s="41">
        <v>60.5</v>
      </c>
      <c r="AB45" s="41">
        <v>10.4</v>
      </c>
      <c r="AC45" s="41">
        <v>14.7</v>
      </c>
      <c r="AD45" s="41">
        <v>28.7</v>
      </c>
      <c r="AE45" s="41">
        <v>34.9</v>
      </c>
      <c r="AF45" s="41">
        <v>11.9</v>
      </c>
      <c r="AG45" s="41">
        <v>78</v>
      </c>
      <c r="AH45" s="41">
        <v>67.7</v>
      </c>
      <c r="AI45" s="41">
        <v>32.1</v>
      </c>
      <c r="AJ45" s="41">
        <v>99</v>
      </c>
      <c r="AK45" s="41">
        <v>45.6</v>
      </c>
      <c r="AL45" s="41">
        <v>0</v>
      </c>
      <c r="AM45" s="100">
        <v>1040.4000000000001</v>
      </c>
      <c r="AN45" s="100">
        <v>1.1000000000000001</v>
      </c>
      <c r="AO45" s="100">
        <v>80.5</v>
      </c>
      <c r="AP45" s="41">
        <v>304.39999999999998</v>
      </c>
      <c r="AQ45" s="41">
        <v>0</v>
      </c>
      <c r="AR45" s="41">
        <v>767</v>
      </c>
      <c r="AS45" s="41">
        <v>0</v>
      </c>
      <c r="AT45" s="100">
        <v>0</v>
      </c>
      <c r="AU45" s="41">
        <v>-5906</v>
      </c>
      <c r="AV45" s="98">
        <f t="shared" si="0"/>
        <v>3712.2999999999988</v>
      </c>
      <c r="AW45" s="98">
        <f t="shared" si="1"/>
        <v>5905.6999999999989</v>
      </c>
    </row>
    <row r="46" spans="1:49" ht="52.5" x14ac:dyDescent="0.25">
      <c r="A46" s="28" t="s">
        <v>213</v>
      </c>
      <c r="B46" s="27" t="s">
        <v>175</v>
      </c>
      <c r="C46" s="42">
        <v>586.9</v>
      </c>
      <c r="D46" s="33">
        <v>22.6</v>
      </c>
      <c r="E46" s="42">
        <v>57.2</v>
      </c>
      <c r="F46" s="42">
        <v>0.2</v>
      </c>
      <c r="G46" s="42">
        <v>1218.5999999999999</v>
      </c>
      <c r="H46" s="42">
        <v>2411</v>
      </c>
      <c r="I46" s="42">
        <v>106.3</v>
      </c>
      <c r="J46" s="42">
        <v>425.9</v>
      </c>
      <c r="K46" s="42">
        <v>3895.5</v>
      </c>
      <c r="L46" s="33">
        <v>4503.8</v>
      </c>
      <c r="M46" s="42">
        <v>1340</v>
      </c>
      <c r="N46" s="33">
        <v>777.4</v>
      </c>
      <c r="O46" s="33">
        <v>2404.3000000000002</v>
      </c>
      <c r="P46" s="42">
        <v>1313.5</v>
      </c>
      <c r="Q46" s="42">
        <v>6878.5</v>
      </c>
      <c r="R46" s="42">
        <v>1621.8</v>
      </c>
      <c r="S46" s="42">
        <v>1901.1</v>
      </c>
      <c r="T46" s="42">
        <v>8693.6</v>
      </c>
      <c r="U46" s="42">
        <v>1393.7</v>
      </c>
      <c r="V46" s="42">
        <v>480.6</v>
      </c>
      <c r="W46" s="33">
        <v>1942.2</v>
      </c>
      <c r="X46" s="42">
        <v>4012.7</v>
      </c>
      <c r="Y46" s="42">
        <v>4059.6</v>
      </c>
      <c r="Z46" s="42">
        <v>4390.8999999999996</v>
      </c>
      <c r="AA46" s="42">
        <v>1419.6</v>
      </c>
      <c r="AB46" s="42">
        <v>229.8</v>
      </c>
      <c r="AC46" s="42">
        <v>463.6</v>
      </c>
      <c r="AD46" s="42">
        <v>444</v>
      </c>
      <c r="AE46" s="42">
        <v>588.9</v>
      </c>
      <c r="AF46" s="42">
        <v>269.3</v>
      </c>
      <c r="AG46" s="42">
        <v>1191.3</v>
      </c>
      <c r="AH46" s="42">
        <v>1141.5999999999999</v>
      </c>
      <c r="AI46" s="42">
        <v>568.79999999999995</v>
      </c>
      <c r="AJ46" s="42">
        <v>1647.3</v>
      </c>
      <c r="AK46" s="42">
        <v>803.9</v>
      </c>
      <c r="AL46" s="42">
        <v>0</v>
      </c>
      <c r="AM46" s="100">
        <v>39042.699999999997</v>
      </c>
      <c r="AN46" s="100">
        <v>48.8</v>
      </c>
      <c r="AO46" s="100">
        <v>215.4</v>
      </c>
      <c r="AP46" s="42">
        <v>9262.1</v>
      </c>
      <c r="AQ46" s="42">
        <v>-455.4</v>
      </c>
      <c r="AR46" s="42">
        <v>0</v>
      </c>
      <c r="AS46" s="42">
        <v>912.6</v>
      </c>
      <c r="AT46" s="100">
        <v>12294.8</v>
      </c>
      <c r="AU46" s="42">
        <v>0</v>
      </c>
      <c r="AV46" s="98">
        <f t="shared" si="0"/>
        <v>63206</v>
      </c>
      <c r="AW46" s="98">
        <f t="shared" si="1"/>
        <v>124527.00000000001</v>
      </c>
    </row>
    <row r="47" spans="1:49" ht="31.5" x14ac:dyDescent="0.25">
      <c r="A47" s="28" t="s">
        <v>214</v>
      </c>
      <c r="B47" s="27" t="s">
        <v>175</v>
      </c>
      <c r="C47" s="41">
        <v>22132.799999999999</v>
      </c>
      <c r="D47" s="33">
        <v>636.20000000000005</v>
      </c>
      <c r="E47" s="41">
        <v>1185</v>
      </c>
      <c r="F47" s="41">
        <v>5.5</v>
      </c>
      <c r="G47" s="41">
        <v>82784.7</v>
      </c>
      <c r="H47" s="41">
        <v>52287.4</v>
      </c>
      <c r="I47" s="41">
        <v>5945.3</v>
      </c>
      <c r="J47" s="41">
        <v>20363.2</v>
      </c>
      <c r="K47" s="41">
        <v>83214.3</v>
      </c>
      <c r="L47" s="33">
        <v>105888</v>
      </c>
      <c r="M47" s="41">
        <v>48897.5</v>
      </c>
      <c r="N47" s="33">
        <v>24754.7</v>
      </c>
      <c r="O47" s="33">
        <v>91064.5</v>
      </c>
      <c r="P47" s="41">
        <v>58789.599999999999</v>
      </c>
      <c r="Q47" s="41">
        <v>193528.3</v>
      </c>
      <c r="R47" s="41">
        <v>55335.4</v>
      </c>
      <c r="S47" s="41">
        <v>75508.600000000006</v>
      </c>
      <c r="T47" s="41">
        <v>125607.5</v>
      </c>
      <c r="U47" s="41">
        <v>51774</v>
      </c>
      <c r="V47" s="41">
        <v>16780.7</v>
      </c>
      <c r="W47" s="33">
        <v>57611.8</v>
      </c>
      <c r="X47" s="41">
        <v>116554.2</v>
      </c>
      <c r="Y47" s="41">
        <v>102270.6</v>
      </c>
      <c r="Z47" s="41">
        <v>71826.600000000006</v>
      </c>
      <c r="AA47" s="41">
        <v>51145.1</v>
      </c>
      <c r="AB47" s="41">
        <v>14535.8</v>
      </c>
      <c r="AC47" s="41">
        <v>23451</v>
      </c>
      <c r="AD47" s="41">
        <v>23186.9</v>
      </c>
      <c r="AE47" s="41">
        <v>61348.9</v>
      </c>
      <c r="AF47" s="41">
        <v>24318.2</v>
      </c>
      <c r="AG47" s="41">
        <v>67363.600000000006</v>
      </c>
      <c r="AH47" s="41">
        <v>37070.300000000003</v>
      </c>
      <c r="AI47" s="41">
        <v>26479.8</v>
      </c>
      <c r="AJ47" s="41">
        <v>50236</v>
      </c>
      <c r="AK47" s="41">
        <v>34326.5</v>
      </c>
      <c r="AL47" s="41">
        <v>0</v>
      </c>
      <c r="AM47" s="100">
        <v>626390.69999999995</v>
      </c>
      <c r="AN47" s="100">
        <v>32593.4</v>
      </c>
      <c r="AO47" s="100">
        <v>207731.4</v>
      </c>
      <c r="AP47" s="41">
        <v>404977.4</v>
      </c>
      <c r="AQ47" s="41">
        <v>-5874</v>
      </c>
      <c r="AR47" s="41">
        <v>17466</v>
      </c>
      <c r="AS47" s="41">
        <v>11865.3</v>
      </c>
      <c r="AT47" s="100">
        <v>614226.80000000005</v>
      </c>
      <c r="AU47" s="41">
        <v>-526274.80000000005</v>
      </c>
      <c r="AV47" s="98">
        <f t="shared" si="0"/>
        <v>1878208.5000000002</v>
      </c>
      <c r="AW47" s="98">
        <f t="shared" si="1"/>
        <v>3787585.5</v>
      </c>
    </row>
    <row r="48" spans="1:49" ht="21" x14ac:dyDescent="0.25">
      <c r="A48" s="28" t="s">
        <v>215</v>
      </c>
      <c r="B48" s="27" t="s">
        <v>175</v>
      </c>
      <c r="C48" s="42">
        <v>28828.6</v>
      </c>
      <c r="D48" s="33">
        <v>739.3</v>
      </c>
      <c r="E48" s="42">
        <v>1594.4</v>
      </c>
      <c r="F48" s="42">
        <v>42.7</v>
      </c>
      <c r="G48" s="42">
        <v>17512.2</v>
      </c>
      <c r="H48" s="42">
        <v>17790.7</v>
      </c>
      <c r="I48" s="42">
        <v>1840.9</v>
      </c>
      <c r="J48" s="42">
        <v>8383.1</v>
      </c>
      <c r="K48" s="42">
        <v>8051.7</v>
      </c>
      <c r="L48" s="33">
        <v>34262</v>
      </c>
      <c r="M48" s="42">
        <v>19102</v>
      </c>
      <c r="N48" s="33">
        <v>10790.5</v>
      </c>
      <c r="O48" s="33">
        <v>26481.3</v>
      </c>
      <c r="P48" s="42">
        <v>28769.4</v>
      </c>
      <c r="Q48" s="42">
        <v>81414.899999999994</v>
      </c>
      <c r="R48" s="42">
        <v>22706.2</v>
      </c>
      <c r="S48" s="42">
        <v>33518.1</v>
      </c>
      <c r="T48" s="42">
        <v>41335.9</v>
      </c>
      <c r="U48" s="42">
        <v>16578.900000000001</v>
      </c>
      <c r="V48" s="42">
        <v>5962.4</v>
      </c>
      <c r="W48" s="33">
        <v>39769.300000000003</v>
      </c>
      <c r="X48" s="42">
        <v>65876.100000000006</v>
      </c>
      <c r="Y48" s="42">
        <v>104460.3</v>
      </c>
      <c r="Z48" s="42">
        <v>49639.6</v>
      </c>
      <c r="AA48" s="42">
        <v>33761.699999999997</v>
      </c>
      <c r="AB48" s="42">
        <v>8862.2000000000007</v>
      </c>
      <c r="AC48" s="42">
        <v>15119.2</v>
      </c>
      <c r="AD48" s="42">
        <v>23980.799999999999</v>
      </c>
      <c r="AE48" s="42">
        <v>69569</v>
      </c>
      <c r="AF48" s="42">
        <v>97635.1</v>
      </c>
      <c r="AG48" s="42">
        <v>98222.3</v>
      </c>
      <c r="AH48" s="42">
        <v>90916</v>
      </c>
      <c r="AI48" s="42">
        <v>67392.3</v>
      </c>
      <c r="AJ48" s="42">
        <v>54789.5</v>
      </c>
      <c r="AK48" s="42">
        <v>31063.7</v>
      </c>
      <c r="AL48" s="42">
        <v>1812.9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1258575.1999999997</v>
      </c>
      <c r="AW48" s="98">
        <f t="shared" si="1"/>
        <v>1258575.1999999997</v>
      </c>
    </row>
    <row r="49" spans="1:49" ht="13.5" x14ac:dyDescent="0.25">
      <c r="A49" s="28" t="s">
        <v>216</v>
      </c>
      <c r="B49" s="27" t="s">
        <v>175</v>
      </c>
      <c r="C49" s="41">
        <v>50961.4</v>
      </c>
      <c r="D49" s="33">
        <v>1375.4</v>
      </c>
      <c r="E49" s="41">
        <v>2779.4</v>
      </c>
      <c r="F49" s="41">
        <v>48.2</v>
      </c>
      <c r="G49" s="41">
        <v>100296.9</v>
      </c>
      <c r="H49" s="41">
        <v>70078.100000000006</v>
      </c>
      <c r="I49" s="41">
        <v>7786.1</v>
      </c>
      <c r="J49" s="41">
        <v>28746.3</v>
      </c>
      <c r="K49" s="41">
        <v>91266</v>
      </c>
      <c r="L49" s="33">
        <v>140150</v>
      </c>
      <c r="M49" s="41">
        <v>67999.5</v>
      </c>
      <c r="N49" s="33">
        <v>35545.1</v>
      </c>
      <c r="O49" s="33">
        <v>117545.9</v>
      </c>
      <c r="P49" s="41">
        <v>87559</v>
      </c>
      <c r="Q49" s="41">
        <v>274943.09999999998</v>
      </c>
      <c r="R49" s="41">
        <v>78041.600000000006</v>
      </c>
      <c r="S49" s="41">
        <v>109026.7</v>
      </c>
      <c r="T49" s="41">
        <v>166943.4</v>
      </c>
      <c r="U49" s="41">
        <v>68352.899999999994</v>
      </c>
      <c r="V49" s="41">
        <v>22743.1</v>
      </c>
      <c r="W49" s="33">
        <v>97381.1</v>
      </c>
      <c r="X49" s="41">
        <v>182430.4</v>
      </c>
      <c r="Y49" s="41">
        <v>206730.9</v>
      </c>
      <c r="Z49" s="41">
        <v>121466.2</v>
      </c>
      <c r="AA49" s="41">
        <v>84906.8</v>
      </c>
      <c r="AB49" s="41">
        <v>23398</v>
      </c>
      <c r="AC49" s="41">
        <v>38570.300000000003</v>
      </c>
      <c r="AD49" s="41">
        <v>47167.7</v>
      </c>
      <c r="AE49" s="41">
        <v>130918</v>
      </c>
      <c r="AF49" s="41">
        <v>121953.2</v>
      </c>
      <c r="AG49" s="41">
        <v>165585.79999999999</v>
      </c>
      <c r="AH49" s="41">
        <v>127986.3</v>
      </c>
      <c r="AI49" s="41">
        <v>93872.1</v>
      </c>
      <c r="AJ49" s="41">
        <v>105025.5</v>
      </c>
      <c r="AK49" s="41">
        <v>65390.2</v>
      </c>
      <c r="AL49" s="41">
        <v>1812.9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3136783.4999999995</v>
      </c>
      <c r="AW49" s="98">
        <f t="shared" si="1"/>
        <v>3136783.4999999995</v>
      </c>
    </row>
    <row r="50" spans="1:49" x14ac:dyDescent="0.2">
      <c r="A50" s="117" t="s">
        <v>616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2.oecd.org/index.aspx?DatasetCode=IOTSI4_2018" xr:uid="{3E879BEC-C1EB-4597-8E8C-A5DC8B4C39F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workbookViewId="0">
      <selection activeCell="E24" sqref="E24"/>
    </sheetView>
  </sheetViews>
  <sheetFormatPr defaultRowHeight="15" x14ac:dyDescent="0.25"/>
  <cols>
    <col min="2" max="2" width="2.140625" customWidth="1"/>
    <col min="3" max="3" width="168.85546875" customWidth="1"/>
    <col min="5" max="5" width="49.140625" customWidth="1"/>
    <col min="6" max="6" width="21.7109375" customWidth="1"/>
  </cols>
  <sheetData>
    <row r="2" spans="2:6" x14ac:dyDescent="0.25">
      <c r="C2" t="s">
        <v>598</v>
      </c>
      <c r="E2" t="s">
        <v>597</v>
      </c>
      <c r="F2" t="s">
        <v>599</v>
      </c>
    </row>
    <row r="3" spans="2:6" x14ac:dyDescent="0.25">
      <c r="C3" s="28" t="s">
        <v>176</v>
      </c>
      <c r="E3" t="s">
        <v>89</v>
      </c>
    </row>
    <row r="4" spans="2:6" x14ac:dyDescent="0.25">
      <c r="B4" s="102"/>
      <c r="C4" s="31" t="s">
        <v>177</v>
      </c>
      <c r="E4" s="102" t="s">
        <v>90</v>
      </c>
      <c r="F4" s="102" t="s">
        <v>91</v>
      </c>
    </row>
    <row r="5" spans="2:6" x14ac:dyDescent="0.25">
      <c r="C5" s="28" t="s">
        <v>178</v>
      </c>
      <c r="E5" t="s">
        <v>92</v>
      </c>
    </row>
    <row r="6" spans="2:6" x14ac:dyDescent="0.25">
      <c r="C6" s="28" t="s">
        <v>179</v>
      </c>
    </row>
    <row r="7" spans="2:6" x14ac:dyDescent="0.25">
      <c r="C7" s="28" t="s">
        <v>180</v>
      </c>
      <c r="E7" t="s">
        <v>93</v>
      </c>
    </row>
    <row r="8" spans="2:6" x14ac:dyDescent="0.25">
      <c r="C8" s="28" t="s">
        <v>181</v>
      </c>
      <c r="E8" t="s">
        <v>94</v>
      </c>
    </row>
    <row r="9" spans="2:6" x14ac:dyDescent="0.25">
      <c r="C9" s="28" t="s">
        <v>182</v>
      </c>
      <c r="E9" t="s">
        <v>95</v>
      </c>
    </row>
    <row r="10" spans="2:6" x14ac:dyDescent="0.25">
      <c r="C10" s="28" t="s">
        <v>183</v>
      </c>
      <c r="E10" t="s">
        <v>96</v>
      </c>
    </row>
    <row r="11" spans="2:6" x14ac:dyDescent="0.25">
      <c r="C11" s="28" t="s">
        <v>184</v>
      </c>
      <c r="E11" t="s">
        <v>97</v>
      </c>
    </row>
    <row r="12" spans="2:6" x14ac:dyDescent="0.25">
      <c r="C12" s="31" t="s">
        <v>185</v>
      </c>
      <c r="E12" t="s">
        <v>98</v>
      </c>
    </row>
    <row r="13" spans="2:6" x14ac:dyDescent="0.25">
      <c r="C13" s="28" t="s">
        <v>186</v>
      </c>
      <c r="E13" t="s">
        <v>99</v>
      </c>
    </row>
    <row r="14" spans="2:6" x14ac:dyDescent="0.25">
      <c r="B14" s="102"/>
      <c r="C14" s="31" t="s">
        <v>187</v>
      </c>
      <c r="E14" s="102" t="s">
        <v>100</v>
      </c>
      <c r="F14" s="102" t="s">
        <v>101</v>
      </c>
    </row>
    <row r="15" spans="2:6" x14ac:dyDescent="0.25">
      <c r="B15" s="102"/>
      <c r="C15" s="31" t="s">
        <v>188</v>
      </c>
      <c r="E15" s="102" t="s">
        <v>102</v>
      </c>
      <c r="F15" s="102" t="s">
        <v>103</v>
      </c>
    </row>
    <row r="16" spans="2:6" x14ac:dyDescent="0.25">
      <c r="C16" s="28" t="s">
        <v>189</v>
      </c>
      <c r="E16" t="s">
        <v>104</v>
      </c>
    </row>
    <row r="17" spans="2:6" x14ac:dyDescent="0.25">
      <c r="C17" s="28" t="s">
        <v>190</v>
      </c>
      <c r="E17" t="s">
        <v>105</v>
      </c>
    </row>
    <row r="18" spans="2:6" x14ac:dyDescent="0.25">
      <c r="C18" s="28" t="s">
        <v>191</v>
      </c>
      <c r="E18" t="s">
        <v>106</v>
      </c>
    </row>
    <row r="19" spans="2:6" x14ac:dyDescent="0.25">
      <c r="C19" s="28" t="s">
        <v>192</v>
      </c>
      <c r="E19" t="s">
        <v>107</v>
      </c>
    </row>
    <row r="20" spans="2:6" x14ac:dyDescent="0.25">
      <c r="C20" s="28" t="s">
        <v>193</v>
      </c>
      <c r="E20" t="s">
        <v>108</v>
      </c>
    </row>
    <row r="21" spans="2:6" x14ac:dyDescent="0.25">
      <c r="C21" s="28" t="s">
        <v>194</v>
      </c>
      <c r="E21" t="s">
        <v>109</v>
      </c>
    </row>
    <row r="22" spans="2:6" x14ac:dyDescent="0.25">
      <c r="C22" s="28" t="s">
        <v>195</v>
      </c>
      <c r="E22" t="s">
        <v>110</v>
      </c>
    </row>
    <row r="23" spans="2:6" x14ac:dyDescent="0.25">
      <c r="B23" s="102"/>
      <c r="C23" s="31" t="s">
        <v>196</v>
      </c>
      <c r="E23" s="102" t="s">
        <v>111</v>
      </c>
      <c r="F23" s="102" t="s">
        <v>112</v>
      </c>
    </row>
    <row r="24" spans="2:6" x14ac:dyDescent="0.25">
      <c r="B24" s="102"/>
      <c r="C24" s="28" t="s">
        <v>197</v>
      </c>
      <c r="E24" t="s">
        <v>113</v>
      </c>
    </row>
    <row r="25" spans="2:6" x14ac:dyDescent="0.25">
      <c r="C25" s="28" t="s">
        <v>198</v>
      </c>
    </row>
    <row r="26" spans="2:6" x14ac:dyDescent="0.25">
      <c r="C26" s="28" t="s">
        <v>199</v>
      </c>
    </row>
    <row r="27" spans="2:6" x14ac:dyDescent="0.25">
      <c r="C27" s="28" t="s">
        <v>200</v>
      </c>
    </row>
    <row r="28" spans="2:6" x14ac:dyDescent="0.25">
      <c r="C28" s="28" t="s">
        <v>201</v>
      </c>
    </row>
    <row r="29" spans="2:6" x14ac:dyDescent="0.25">
      <c r="C29" s="28" t="s">
        <v>202</v>
      </c>
    </row>
    <row r="30" spans="2:6" x14ac:dyDescent="0.25">
      <c r="C30" s="28" t="s">
        <v>203</v>
      </c>
    </row>
    <row r="31" spans="2:6" x14ac:dyDescent="0.25">
      <c r="C31" s="28" t="s">
        <v>204</v>
      </c>
    </row>
    <row r="32" spans="2:6" x14ac:dyDescent="0.25">
      <c r="C32" s="28" t="s">
        <v>205</v>
      </c>
    </row>
    <row r="33" spans="3:3" x14ac:dyDescent="0.25">
      <c r="C33" s="28" t="s">
        <v>206</v>
      </c>
    </row>
    <row r="34" spans="3:3" x14ac:dyDescent="0.25">
      <c r="C34" s="28" t="s">
        <v>207</v>
      </c>
    </row>
    <row r="35" spans="3:3" x14ac:dyDescent="0.25">
      <c r="C35" s="28" t="s">
        <v>208</v>
      </c>
    </row>
    <row r="36" spans="3:3" x14ac:dyDescent="0.25">
      <c r="C36" s="28" t="s">
        <v>209</v>
      </c>
    </row>
    <row r="37" spans="3:3" x14ac:dyDescent="0.25">
      <c r="C37" s="28" t="s">
        <v>210</v>
      </c>
    </row>
    <row r="38" spans="3:3" x14ac:dyDescent="0.25">
      <c r="C38" s="28" t="s">
        <v>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workbookViewId="0">
      <selection activeCell="C27" sqref="C27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25">
      <c r="A2" t="s">
        <v>89</v>
      </c>
      <c r="B2" s="128">
        <f>SUMIF('OECD TTL'!$AX$7:$AX$49, $A2, 'OECD TTL'!$AO$7:$AO$49)/SUMIF( 'OECD TTL'!$AX$7:$AX$49, $A2, 'OECD TTL'!$AW$7:$AW$49)</f>
        <v>1.2866532320046755E-2</v>
      </c>
      <c r="C2" s="129">
        <f>1-SUM(B2,D2,E2)</f>
        <v>0.78238888109986304</v>
      </c>
      <c r="D2" s="128">
        <f>SUMIF('OECD TTL'!$AX$7:$AX$49, $A2,'OECD TTL'!$AM$7:$AN$49)/SUMIF( 'OECD TTL'!$AX$7:$AX$49, $A2, 'OECD TTL'!$AW$7:$AW$49)</f>
        <v>0.19077332639640807</v>
      </c>
      <c r="E2" s="128">
        <f>SUMIF('OECD TTL'!$AX$7:$AX$49, $A2,'OECD TTL'!$AT$7:$AT$49)/SUMIF( 'OECD TTL'!$AX$7:$AX$49, $A2, 'OECD TTL'!$AW$7:$AW$49)</f>
        <v>1.3971260183682119E-2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25">
      <c r="A3" t="s">
        <v>90</v>
      </c>
      <c r="B3" s="128">
        <f>'All ISIC Splits'!C4*(SUMIF('OECD TTL'!$AX$7:$AX$49, $A3, 'OECD TTL'!$AO$7:$AO$49)/SUMIF( 'OECD TTL'!$AX$7:$AX$49, $A3, 'OECD TTL'!$AW$7:$AW$49))</f>
        <v>1.2259161170361744E-4</v>
      </c>
      <c r="C3" s="129">
        <f t="shared" ref="C3:C26" si="0">1-SUM(B3,D3:E3)</f>
        <v>0.9964152327691469</v>
      </c>
      <c r="D3" s="128">
        <f>'All ISIC Splits'!D4*SUMIF('OECD TTL'!$AX$7:$AX$49, $A3,'OECD TTL'!$AM$7:$AN$49)/SUMIF( 'OECD TTL'!$AX$7:$AX$49, $A3, 'OECD TTL'!$AW$7:$AW$49)</f>
        <v>3.4444962109015176E-3</v>
      </c>
      <c r="E3" s="128">
        <f>'All ISIC Splits'!E4*SUMIF('OECD TTL'!$AX$7:$AX$49, $A3,'OECD TTL'!$AT$7:$AT$49)/SUMIF( 'OECD TTL'!$AX$7:$AX$49, $A3, 'OECD TTL'!$AW$7:$AW$49)</f>
        <v>1.7679408247977214E-5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25">
      <c r="A4" t="s">
        <v>91</v>
      </c>
      <c r="B4" s="128">
        <f>'All ISIC Splits'!C5*(SUMIF('OECD TTL'!$AX$7:$AX$49, $A3, 'OECD TTL'!$AO$7:$AO$49)/SUMIF( 'OECD TTL'!$AX$7:$AX$49, $A3, 'OECD TTL'!$AW$7:$AW$49))</f>
        <v>6.9477339777984637E-5</v>
      </c>
      <c r="C4" s="129">
        <f t="shared" si="0"/>
        <v>0.9975924703405894</v>
      </c>
      <c r="D4" s="128">
        <f>'All ISIC Splits'!D5*SUMIF('OECD TTL'!$AX$7:$AX$49, $A3,'OECD TTL'!$AM$7:$AN$49)/SUMIF( 'OECD TTL'!$AX$7:$AX$49, $A3, 'OECD TTL'!$AW$7:$AW$49)</f>
        <v>2.2908607575126789E-3</v>
      </c>
      <c r="E4" s="128">
        <f>'All ISIC Splits'!E5*SUMIF('OECD TTL'!$AX$7:$AX$49, $A3,'OECD TTL'!$AT$7:$AT$49)/SUMIF( 'OECD TTL'!$AX$7:$AX$49, $A3, 'OECD TTL'!$AW$7:$AW$49)</f>
        <v>4.7191562119981092E-5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25">
      <c r="A5" t="s">
        <v>92</v>
      </c>
      <c r="B5" s="128">
        <f>SUMIF('OECD TTL'!$AX$7:$AX$49, $A5, 'OECD TTL'!$AO$7:$AO$49)/SUMIF( 'OECD TTL'!$AX$7:$AX$49, $A5, 'OECD TTL'!$AW$7:$AW$49)</f>
        <v>1.9278553680061682E-4</v>
      </c>
      <c r="C5" s="129">
        <f t="shared" si="0"/>
        <v>0.97188187244737667</v>
      </c>
      <c r="D5" s="128">
        <f>SUMIF('OECD TTL'!$AX$7:$AX$49, $A5,'OECD TTL'!$AM$7:$AN$49)/SUMIF( 'OECD TTL'!$AX$7:$AX$49, $A5, 'OECD TTL'!$AW$7:$AW$49)</f>
        <v>3.4272984320109653E-3</v>
      </c>
      <c r="E5" s="128">
        <f>SUMIF('OECD TTL'!$AX$7:$AX$49, $A5,'OECD TTL'!$AT$7:$AT$49)/SUMIF( 'OECD TTL'!$AX$7:$AX$49, $A5, 'OECD TTL'!$AW$7:$AW$49)</f>
        <v>2.4498043583811715E-2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25">
      <c r="A6" t="s">
        <v>93</v>
      </c>
      <c r="B6" s="128">
        <f>SUMIF('OECD TTL'!$AX$7:$AX$49, $A6, 'OECD TTL'!$AO$7:$AO$49)/SUMIF( 'OECD TTL'!$AX$7:$AX$49, $A6, 'OECD TTL'!$AW$7:$AW$49)</f>
        <v>7.9674893366367596E-3</v>
      </c>
      <c r="C6" s="129">
        <f t="shared" si="0"/>
        <v>0.61765179522553448</v>
      </c>
      <c r="D6" s="128">
        <f>SUMIF('OECD TTL'!$AX$7:$AX$49, $A6,'OECD TTL'!$AM$7:$AN$49)/SUMIF( 'OECD TTL'!$AX$7:$AX$49, $A6, 'OECD TTL'!$AW$7:$AW$49)</f>
        <v>0.33429611468637704</v>
      </c>
      <c r="E6" s="128">
        <f>SUMIF('OECD TTL'!$AX$7:$AX$49, $A6,'OECD TTL'!$AT$7:$AT$49)/SUMIF( 'OECD TTL'!$AX$7:$AX$49, $A6, 'OECD TTL'!$AW$7:$AW$49)</f>
        <v>4.0084600751451711E-2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25">
      <c r="A7" t="s">
        <v>94</v>
      </c>
      <c r="B7" s="128">
        <f>SUMIF('OECD TTL'!$AX$7:$AX$49, $A7, 'OECD TTL'!$AO$7:$AO$49)/SUMIF( 'OECD TTL'!$AX$7:$AX$49, $A7, 'OECD TTL'!$AW$7:$AW$49)</f>
        <v>4.483046279708987E-3</v>
      </c>
      <c r="C7" s="129">
        <f t="shared" si="0"/>
        <v>0.65815905476942893</v>
      </c>
      <c r="D7" s="128">
        <f>SUMIF('OECD TTL'!$AX$7:$AX$49, $A7,'OECD TTL'!$AM$7:$AN$49)/SUMIF( 'OECD TTL'!$AX$7:$AX$49, $A7, 'OECD TTL'!$AW$7:$AW$49)</f>
        <v>0.195253495076365</v>
      </c>
      <c r="E7" s="128">
        <f>SUMIF('OECD TTL'!$AX$7:$AX$49, $A7,'OECD TTL'!$AT$7:$AT$49)/SUMIF( 'OECD TTL'!$AX$7:$AX$49, $A7, 'OECD TTL'!$AW$7:$AW$49)</f>
        <v>0.14210440387449705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25">
      <c r="A8" t="s">
        <v>95</v>
      </c>
      <c r="B8" s="128">
        <f>SUMIF('OECD TTL'!$AX$7:$AX$49, $A8, 'OECD TTL'!$AO$7:$AO$49)/SUMIF( 'OECD TTL'!$AX$7:$AX$49, $A8, 'OECD TTL'!$AW$7:$AW$49)</f>
        <v>9.7178809008575734E-4</v>
      </c>
      <c r="C8" s="129">
        <f t="shared" si="0"/>
        <v>0.96277149955918895</v>
      </c>
      <c r="D8" s="128">
        <f>SUMIF('OECD TTL'!$AX$7:$AX$49, $A8,'OECD TTL'!$AM$7:$AN$49)/SUMIF( 'OECD TTL'!$AX$7:$AX$49, $A8, 'OECD TTL'!$AW$7:$AW$49)</f>
        <v>1.6710747775907666E-2</v>
      </c>
      <c r="E8" s="128">
        <f>SUMIF('OECD TTL'!$AX$7:$AX$49, $A8,'OECD TTL'!$AT$7:$AT$49)/SUMIF( 'OECD TTL'!$AX$7:$AX$49, $A8, 'OECD TTL'!$AW$7:$AW$49)</f>
        <v>1.9545964574817658E-2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25">
      <c r="A9" t="s">
        <v>96</v>
      </c>
      <c r="B9" s="128">
        <f>SUMIF('OECD TTL'!$AX$7:$AX$49, $A9, 'OECD TTL'!$AO$7:$AO$49)/SUMIF( 'OECD TTL'!$AX$7:$AX$49, $A9, 'OECD TTL'!$AW$7:$AW$49)</f>
        <v>4.4328439638924707E-3</v>
      </c>
      <c r="C9" s="129">
        <f t="shared" si="0"/>
        <v>0.87983892966967558</v>
      </c>
      <c r="D9" s="128">
        <f>SUMIF('OECD TTL'!$AX$7:$AX$49, $A9,'OECD TTL'!$AM$7:$AN$49)/SUMIF( 'OECD TTL'!$AX$7:$AX$49, $A9, 'OECD TTL'!$AW$7:$AW$49)</f>
        <v>2.1962726912012693E-2</v>
      </c>
      <c r="E9" s="128">
        <f>SUMIF('OECD TTL'!$AX$7:$AX$49, $A9,'OECD TTL'!$AT$7:$AT$49)/SUMIF( 'OECD TTL'!$AX$7:$AX$49, $A9, 'OECD TTL'!$AW$7:$AW$49)</f>
        <v>9.3765499454419199E-2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25">
      <c r="A10" t="s">
        <v>97</v>
      </c>
      <c r="B10" s="128">
        <f>SUMIF('OECD TTL'!$AX$7:$AX$49, $A10, 'OECD TTL'!$AO$7:$AO$49)/SUMIF( 'OECD TTL'!$AX$7:$AX$49, $A10, 'OECD TTL'!$AW$7:$AW$49)</f>
        <v>1.1734679462427362E-3</v>
      </c>
      <c r="C10" s="129">
        <f t="shared" si="0"/>
        <v>0.57556719187048533</v>
      </c>
      <c r="D10" s="128">
        <f>SUMIF('OECD TTL'!$AX$7:$AX$49, $A10,'OECD TTL'!$AM$7:$AN$49)/SUMIF( 'OECD TTL'!$AX$7:$AX$49, $A10, 'OECD TTL'!$AW$7:$AW$49)</f>
        <v>0.1488599655305563</v>
      </c>
      <c r="E10" s="128">
        <f>SUMIF('OECD TTL'!$AX$7:$AX$49, $A10,'OECD TTL'!$AT$7:$AT$49)/SUMIF( 'OECD TTL'!$AX$7:$AX$49, $A10, 'OECD TTL'!$AW$7:$AW$49)</f>
        <v>0.27439937465271563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25">
      <c r="A11" t="s">
        <v>98</v>
      </c>
      <c r="B11" s="128">
        <f>'All ISIC Splits'!C6*SUMIF('OECD TTL'!$AX$7:$AX$49, $A11, 'OECD TTL'!$AO$7:$AO$49)/SUMIF( 'OECD TTL'!$AX$7:$AX$49, $A11, 'OECD TTL'!$AW$7:$AW$49)</f>
        <v>8.3365544997070478E-4</v>
      </c>
      <c r="C11" s="129">
        <f t="shared" si="0"/>
        <v>0.68778820125696827</v>
      </c>
      <c r="D11" s="128">
        <f>'All ISIC Splits'!D6*SUMIF('OECD TTL'!$AX$7:$AX$49, $A11,'OECD TTL'!$AM$7:$AN$49)/SUMIF( 'OECD TTL'!$AX$7:$AX$49, $A11, 'OECD TTL'!$AW$7:$AW$49)</f>
        <v>2.4940487871312103E-2</v>
      </c>
      <c r="E11" s="128">
        <f>'All ISIC Splits'!E6*SUMIF('OECD TTL'!$AX$7:$AX$49, $A11,'OECD TTL'!$AT$7:$AT$49)/SUMIF( 'OECD TTL'!$AX$7:$AX$49, $A11, 'OECD TTL'!$AW$7:$AW$49)</f>
        <v>0.28643765542174887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25">
      <c r="A12" t="s">
        <v>99</v>
      </c>
      <c r="B12" s="128">
        <f>SUMIF('OECD TTL'!$AX$7:$AX$49, $A12, 'OECD TTL'!$AO$7:$AO$49)/SUMIF( 'OECD TTL'!$AX$7:$AX$49, $A12, 'OECD TTL'!$AW$7:$AW$49)</f>
        <v>1.0061079466683568E-3</v>
      </c>
      <c r="C12" s="129">
        <f t="shared" si="0"/>
        <v>0.81679592909183574</v>
      </c>
      <c r="D12" s="128">
        <f>SUMIF('OECD TTL'!$AX$7:$AX$49, $A12,'OECD TTL'!$AM$7:$AN$49)/SUMIF( 'OECD TTL'!$AX$7:$AX$49, $A12, 'OECD TTL'!$AW$7:$AW$49)</f>
        <v>9.2886737595956562E-3</v>
      </c>
      <c r="E12" s="128">
        <f>SUMIF('OECD TTL'!$AX$7:$AX$49, $A12,'OECD TTL'!$AT$7:$AT$49)/SUMIF( 'OECD TTL'!$AX$7:$AX$49, $A12, 'OECD TTL'!$AW$7:$AW$49)</f>
        <v>0.17290928920190027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25">
      <c r="A13" t="s">
        <v>100</v>
      </c>
      <c r="B13" s="128">
        <f>'All ISIC Splits'!C8*SUMIF('OECD TTL'!$AX$7:$AX$49, $A13, 'OECD TTL'!$AO$7:$AO$49)/SUMIF( 'OECD TTL'!$AX$7:$AX$49, $A13, 'OECD TTL'!$AW$7:$AW$49)</f>
        <v>1.9298867514665839E-4</v>
      </c>
      <c r="C13" s="129">
        <f t="shared" si="0"/>
        <v>0.96622275432133353</v>
      </c>
      <c r="D13" s="128">
        <f>'All ISIC Splits'!D8*SUMIF('OECD TTL'!$AX$7:$AX$49, $A13,'OECD TTL'!$AM$7:$AN$49)/SUMIF( 'OECD TTL'!$AX$7:$AX$49, $A13, 'OECD TTL'!$AW$7:$AW$49)</f>
        <v>3.1600366752666679E-3</v>
      </c>
      <c r="E13" s="128">
        <f>'All ISIC Splits'!E8*SUMIF('OECD TTL'!$AX$7:$AX$49, $A13,'OECD TTL'!$AT$7:$AT$49)/SUMIF( 'OECD TTL'!$AX$7:$AX$49, $A13, 'OECD TTL'!$AW$7:$AW$49)</f>
        <v>3.0424220328253107E-2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25">
      <c r="A14" t="s">
        <v>101</v>
      </c>
      <c r="B14" s="128">
        <f>'All ISIC Splits'!C9*SUMIF('OECD TTL'!$AX$7:$AX$49, $A13, 'OECD TTL'!$AO$7:$AO$49)/SUMIF( 'OECD TTL'!$AX$7:$AX$49, $A13, 'OECD TTL'!$AW$7:$AW$49)</f>
        <v>3.9985035059949365E-4</v>
      </c>
      <c r="C14" s="129">
        <f t="shared" si="0"/>
        <v>0.9556071855695667</v>
      </c>
      <c r="D14" s="128">
        <f>'All ISIC Splits'!D9*SUMIF('OECD TTL'!$AX$7:$AX$49, $A13,'OECD TTL'!$AM$7:$AN$49)/SUMIF( 'OECD TTL'!$AX$7:$AX$49, $A13, 'OECD TTL'!$AW$7:$AW$49)</f>
        <v>7.3764283537455268E-3</v>
      </c>
      <c r="E14" s="128">
        <f>'All ISIC Splits'!E9*SUMIF('OECD TTL'!$AX$7:$AX$49, $A13,'OECD TTL'!$AT$7:$AT$49)/SUMIF( 'OECD TTL'!$AX$7:$AX$49, $A13, 'OECD TTL'!$AW$7:$AW$49)</f>
        <v>3.6616535726088299E-2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25">
      <c r="A15" t="s">
        <v>102</v>
      </c>
      <c r="B15" s="128">
        <f>'All ISIC Splits'!C10*SUMIF('OECD TTL'!$AX$7:$AX$49, $A15, 'OECD TTL'!$AO$7:$AO$49)/SUMIF( 'OECD TTL'!$AX$7:$AX$49, $A15, 'OECD TTL'!$AW$7:$AW$49)</f>
        <v>2.4785485036098371E-4</v>
      </c>
      <c r="C15" s="129">
        <f t="shared" si="0"/>
        <v>0.82713832290246925</v>
      </c>
      <c r="D15" s="128">
        <f>'All ISIC Splits'!D10*SUMIF('OECD TTL'!$AX$7:$AX$49, $A15,'OECD TTL'!$AM$7:$AN$49)/SUMIF( 'OECD TTL'!$AX$7:$AX$49, $A15, 'OECD TTL'!$AW$7:$AW$49)</f>
        <v>2.5002939492029571E-4</v>
      </c>
      <c r="E15" s="128">
        <f>'All ISIC Splits'!E10*SUMIF('OECD TTL'!$AX$7:$AX$49, $A15,'OECD TTL'!$AT$7:$AT$49)/SUMIF( 'OECD TTL'!$AX$7:$AX$49, $A15, 'OECD TTL'!$AW$7:$AW$49)</f>
        <v>0.17236379285224951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25">
      <c r="A16" t="s">
        <v>103</v>
      </c>
      <c r="B16" s="128">
        <f>'All ISIC Splits'!C11*SUMIF('OECD TTL'!$AX$7:$AX$49, $A15, 'OECD TTL'!$AO$7:$AO$49)/SUMIF( 'OECD TTL'!$AX$7:$AX$49, $A15, 'OECD TTL'!$AW$7:$AW$49)</f>
        <v>6.7643924520396928E-5</v>
      </c>
      <c r="C16" s="129">
        <f t="shared" si="0"/>
        <v>0.92046743747689419</v>
      </c>
      <c r="D16" s="128">
        <f>'All ISIC Splits'!D11*SUMIF('OECD TTL'!$AX$7:$AX$49, $A15,'OECD TTL'!$AM$7:$AN$49)/SUMIF( 'OECD TTL'!$AX$7:$AX$49, $A15, 'OECD TTL'!$AW$7:$AW$49)</f>
        <v>4.5527906997566529E-3</v>
      </c>
      <c r="E16" s="128">
        <f>'All ISIC Splits'!E11*SUMIF('OECD TTL'!$AX$7:$AX$49, $A15,'OECD TTL'!$AT$7:$AT$49)/SUMIF( 'OECD TTL'!$AX$7:$AX$49, $A15, 'OECD TTL'!$AW$7:$AW$49)</f>
        <v>7.4912127898828812E-2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25">
      <c r="A17" t="s">
        <v>104</v>
      </c>
      <c r="B17" s="128">
        <f>SUMIF('OECD TTL'!$AX$7:$AX$49, $A17, 'OECD TTL'!$AO$7:$AO$49)/SUMIF( 'OECD TTL'!$AX$7:$AX$49, $A17, 'OECD TTL'!$AW$7:$AW$49)</f>
        <v>6.1579217633973545E-4</v>
      </c>
      <c r="C17" s="129">
        <f t="shared" si="0"/>
        <v>0.83116239038950923</v>
      </c>
      <c r="D17" s="128">
        <f>SUMIF('OECD TTL'!$AX$7:$AX$49, $A17,'OECD TTL'!$AM$7:$AN$49)/SUMIF( 'OECD TTL'!$AX$7:$AX$49, $A17, 'OECD TTL'!$AW$7:$AW$49)</f>
        <v>1.0279389869805415E-2</v>
      </c>
      <c r="E17" s="128">
        <f>SUMIF('OECD TTL'!$AX$7:$AX$49, $A17,'OECD TTL'!$AT$7:$AT$49)/SUMIF( 'OECD TTL'!$AX$7:$AX$49, $A17, 'OECD TTL'!$AW$7:$AW$49)</f>
        <v>0.15794242756434562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25">
      <c r="A18" t="s">
        <v>105</v>
      </c>
      <c r="B18" s="128">
        <f>SUMIF('OECD TTL'!$AX$7:$AX$49, $A18, 'OECD TTL'!$AO$7:$AO$49)/SUMIF( 'OECD TTL'!$AX$7:$AX$49, $A18, 'OECD TTL'!$AW$7:$AW$49)</f>
        <v>7.1567951077722005E-3</v>
      </c>
      <c r="C18" s="129">
        <f t="shared" si="0"/>
        <v>0.51944789000182623</v>
      </c>
      <c r="D18" s="128">
        <f>SUMIF('OECD TTL'!$AX$7:$AX$49, $A18,'OECD TTL'!$AM$7:$AN$49)/SUMIF( 'OECD TTL'!$AX$7:$AX$49, $A18, 'OECD TTL'!$AW$7:$AW$49)</f>
        <v>4.2308287658117047E-2</v>
      </c>
      <c r="E18" s="128">
        <f>SUMIF('OECD TTL'!$AX$7:$AX$49, $A18,'OECD TTL'!$AT$7:$AT$49)/SUMIF( 'OECD TTL'!$AX$7:$AX$49, $A18, 'OECD TTL'!$AW$7:$AW$49)</f>
        <v>0.43108702723228459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25">
      <c r="A19" t="s">
        <v>106</v>
      </c>
      <c r="B19" s="128">
        <f>SUMIF('OECD TTL'!$AX$7:$AX$49, $A19, 'OECD TTL'!$AO$7:$AO$49)/SUMIF( 'OECD TTL'!$AX$7:$AX$49, $A19, 'OECD TTL'!$AW$7:$AW$49)</f>
        <v>9.3937407327557775E-4</v>
      </c>
      <c r="C19" s="129">
        <f t="shared" si="0"/>
        <v>0.64480000351990285</v>
      </c>
      <c r="D19" s="128">
        <f>SUMIF('OECD TTL'!$AX$7:$AX$49, $A19,'OECD TTL'!$AM$7:$AN$49)/SUMIF( 'OECD TTL'!$AX$7:$AX$49, $A19, 'OECD TTL'!$AW$7:$AW$49)</f>
        <v>6.3435249187122449E-3</v>
      </c>
      <c r="E19" s="128">
        <f>SUMIF('OECD TTL'!$AX$7:$AX$49, $A19,'OECD TTL'!$AT$7:$AT$49)/SUMIF( 'OECD TTL'!$AX$7:$AX$49, $A19, 'OECD TTL'!$AW$7:$AW$49)</f>
        <v>0.34791709748810939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25">
      <c r="A20" t="s">
        <v>107</v>
      </c>
      <c r="B20" s="128">
        <f>SUMIF('OECD TTL'!$AX$7:$AX$49, $A20, 'OECD TTL'!$AO$7:$AO$49)/SUMIF( 'OECD TTL'!$AX$7:$AX$49, $A20, 'OECD TTL'!$AW$7:$AW$49)</f>
        <v>2.1303720479991235E-3</v>
      </c>
      <c r="C20" s="129">
        <f t="shared" si="0"/>
        <v>0.6892352651093131</v>
      </c>
      <c r="D20" s="128">
        <f>SUMIF('OECD TTL'!$AX$7:$AX$49, $A20,'OECD TTL'!$AM$7:$AN$49)/SUMIF( 'OECD TTL'!$AX$7:$AX$49, $A20, 'OECD TTL'!$AW$7:$AW$49)</f>
        <v>1.1893846687731731E-2</v>
      </c>
      <c r="E20" s="128">
        <f>SUMIF('OECD TTL'!$AX$7:$AX$49, $A20,'OECD TTL'!$AT$7:$AT$49)/SUMIF( 'OECD TTL'!$AX$7:$AX$49, $A20, 'OECD TTL'!$AW$7:$AW$49)</f>
        <v>0.29674051615495606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25">
      <c r="A21" t="s">
        <v>108</v>
      </c>
      <c r="B21" s="128">
        <f>SUMIF('OECD TTL'!$AX$7:$AX$49, $A21, 'OECD TTL'!$AO$7:$AO$49)/SUMIF( 'OECD TTL'!$AX$7:$AX$49, $A21, 'OECD TTL'!$AW$7:$AW$49)</f>
        <v>2.0211292867033611E-3</v>
      </c>
      <c r="C21" s="129">
        <f t="shared" si="0"/>
        <v>0.51382638675752568</v>
      </c>
      <c r="D21" s="128">
        <f>SUMIF('OECD TTL'!$AX$7:$AX$49, $A21,'OECD TTL'!$AM$7:$AN$49)/SUMIF( 'OECD TTL'!$AX$7:$AX$49, $A21, 'OECD TTL'!$AW$7:$AW$49)</f>
        <v>8.2379201984541781E-2</v>
      </c>
      <c r="E21" s="128">
        <f>SUMIF('OECD TTL'!$AX$7:$AX$49, $A21,'OECD TTL'!$AT$7:$AT$49)/SUMIF( 'OECD TTL'!$AX$7:$AX$49, $A21, 'OECD TTL'!$AW$7:$AW$49)</f>
        <v>0.40177328197122925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25">
      <c r="A22" t="s">
        <v>109</v>
      </c>
      <c r="B22" s="128">
        <f>SUMIF('OECD TTL'!$AX$7:$AX$49, $A22, 'OECD TTL'!$AO$7:$AO$49)/SUMIF( 'OECD TTL'!$AX$7:$AX$49, $A22, 'OECD TTL'!$AW$7:$AW$49)</f>
        <v>4.311947778318532E-3</v>
      </c>
      <c r="C22" s="129">
        <f t="shared" si="0"/>
        <v>0.40610512495201967</v>
      </c>
      <c r="D22" s="128">
        <f>SUMIF('OECD TTL'!$AX$7:$AX$49, $A22,'OECD TTL'!$AM$7:$AN$49)/SUMIF( 'OECD TTL'!$AX$7:$AX$49, $A22, 'OECD TTL'!$AW$7:$AW$49)</f>
        <v>4.7907342149349316E-2</v>
      </c>
      <c r="E22" s="128">
        <f>SUMIF('OECD TTL'!$AX$7:$AX$49, $A22,'OECD TTL'!$AT$7:$AT$49)/SUMIF( 'OECD TTL'!$AX$7:$AX$49, $A22, 'OECD TTL'!$AW$7:$AW$49)</f>
        <v>0.54167558512031244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25">
      <c r="A23" t="s">
        <v>110</v>
      </c>
      <c r="B23" s="128">
        <f>SUMIF('OECD TTL'!$AX$7:$AX$49, $A23, 'OECD TTL'!$AO$7:$AO$49)/SUMIF( 'OECD TTL'!$AX$7:$AX$49, $A23, 'OECD TTL'!$AW$7:$AW$49)</f>
        <v>3.0654273984852386E-3</v>
      </c>
      <c r="C23" s="129">
        <f t="shared" si="0"/>
        <v>0.48838524801170613</v>
      </c>
      <c r="D23" s="128">
        <f>SUMIF('OECD TTL'!$AX$7:$AX$49, $A23,'OECD TTL'!$AM$7:$AN$49)/SUMIF( 'OECD TTL'!$AX$7:$AX$49, $A23, 'OECD TTL'!$AW$7:$AW$49)</f>
        <v>0.37949313750728253</v>
      </c>
      <c r="E23" s="128">
        <f>SUMIF('OECD TTL'!$AX$7:$AX$49, $A23,'OECD TTL'!$AT$7:$AT$49)/SUMIF( 'OECD TTL'!$AX$7:$AX$49, $A23, 'OECD TTL'!$AW$7:$AW$49)</f>
        <v>0.12905618708252606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25">
      <c r="A24" t="s">
        <v>111</v>
      </c>
      <c r="B24" s="128">
        <f>'All ISIC Splits'!C12*SUMIF('OECD TTL'!$AX$7:$AX$49, $A24, 'OECD TTL'!$AO$7:$AO$49)/SUMIF( 'OECD TTL'!$AX$7:$AX$49, $A24, 'OECD TTL'!$AW$7:$AW$49)</f>
        <v>2.982518287038554E-4</v>
      </c>
      <c r="C24" s="129">
        <f t="shared" si="0"/>
        <v>0.99962158721547256</v>
      </c>
      <c r="D24" s="128">
        <f>'All ISIC Splits'!D12*SUMIF('OECD TTL'!$AX$7:$AX$49, $A24,'OECD TTL'!$AM$7:$AN$49)/SUMIF( 'OECD TTL'!$AX$7:$AX$49, $A24, 'OECD TTL'!$AW$7:$AW$49)</f>
        <v>8.0160955823568695E-5</v>
      </c>
      <c r="E24" s="128">
        <f>'All ISIC Splits'!E12*SUMIF('OECD TTL'!$AX$7:$AX$49, $A24,'OECD TTL'!$AT$7:$AT$49)/SUMIF( 'OECD TTL'!$AX$7:$AX$49, $A24, 'OECD TTL'!$AW$7:$AW$49)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25">
      <c r="A25" t="s">
        <v>112</v>
      </c>
      <c r="B25" s="128">
        <f>'All ISIC Splits'!C13*SUMIF('OECD TTL'!$AX$7:$AX$49, $A24, 'OECD TTL'!$AO$7:$AO$49)/SUMIF( 'OECD TTL'!$AX$7:$AX$49, $A24, 'OECD TTL'!$AW$7:$AW$49)</f>
        <v>9.8123657426213765E-5</v>
      </c>
      <c r="C25" s="129">
        <f t="shared" si="0"/>
        <v>0.83716904985252083</v>
      </c>
      <c r="D25" s="128">
        <f>'All ISIC Splits'!D13*SUMIF('OECD TTL'!$AX$7:$AX$49, $A24,'OECD TTL'!$AM$7:$AN$49)/SUMIF( 'OECD TTL'!$AX$7:$AX$49, $A24, 'OECD TTL'!$AW$7:$AW$49)</f>
        <v>0.16272590885778071</v>
      </c>
      <c r="E25" s="128">
        <f>'All ISIC Splits'!E13*SUMIF('OECD TTL'!$AX$7:$AX$49, $A24,'OECD TTL'!$AT$7:$AT$49)/SUMIF( 'OECD TTL'!$AX$7:$AX$49, $A24, 'OECD TTL'!$AW$7:$AW$49)</f>
        <v>6.9176322722428857E-6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25">
      <c r="A26" t="s">
        <v>113</v>
      </c>
      <c r="B26" s="128">
        <f>'All ISIC Splits'!C14*SUMIF('OECD TTL'!$AX$7:$AX$49, $A26, 'OECD TTL'!$AO$7:$AO$49)/SUMIF( 'OECD TTL'!$AX$7:$AX$49, $A26, 'OECD TTL'!$AW$7:$AW$49)</f>
        <v>1.2621497837117513E-3</v>
      </c>
      <c r="C26" s="129">
        <f t="shared" si="0"/>
        <v>0.99796055060806255</v>
      </c>
      <c r="D26" s="128">
        <f>'All ISIC Splits'!D14*SUMIF('OECD TTL'!$AX$7:$AX$49, $A26,'OECD TTL'!$AM$7:$AN$49)/SUMIF( 'OECD TTL'!$AX$7:$AX$49, $A26, 'OECD TTL'!$AW$7:$AW$49)</f>
        <v>2.1952816096640899E-4</v>
      </c>
      <c r="E26" s="128">
        <f>'All ISIC Splits'!E14*SUMIF('OECD TTL'!$AX$7:$AX$49, $A26,'OECD TTL'!$AT$7:$AT$49)/SUMIF( 'OECD TTL'!$AX$7:$AX$49, $A26, 'OECD TTL'!$AW$7:$AW$49)</f>
        <v>5.5777144725933513E-4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2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DLIM</vt:lpstr>
      <vt:lpstr>DLIM ISIC alignment</vt:lpstr>
      <vt:lpstr>BObIC</vt:lpstr>
      <vt:lpstr>SIOM from DLIM</vt:lpstr>
      <vt:lpstr>SIOM</vt:lpstr>
      <vt:lpstr>FoGPbEaIC-isic</vt:lpstr>
      <vt:lpstr>GaHEbIC-government</vt:lpstr>
      <vt:lpstr>GaHEbIC-household</vt:lpstr>
      <vt:lpstr>KOR WIOD IO-tables</vt:lpstr>
      <vt:lpstr>EXIOBASE output</vt:lpstr>
      <vt:lpstr>EXIOBASE imports exports</vt:lpstr>
      <vt:lpstr>ISIC SPLIT DATA</vt:lpstr>
      <vt:lpstr>All ISIC Splits</vt:lpstr>
      <vt:lpstr>ISIC Code Mapping</vt:lpstr>
      <vt:lpstr>OECD TTL</vt:lpstr>
      <vt:lpstr>Cross-walk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2022-03-03T19:37:15Z</dcterms:modified>
</cp:coreProperties>
</file>